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6/SOM/Sotsiaalkindlustusamet/Käsundusleping sisustus/"/>
    </mc:Choice>
  </mc:AlternateContent>
  <xr:revisionPtr revIDLastSave="1326" documentId="13_ncr:1_{6A819CEA-CA6D-4CFB-B270-52DCEEB6B8B5}" xr6:coauthVersionLast="47" xr6:coauthVersionMax="47" xr10:uidLastSave="{4AA3BE06-1FC4-4ED7-A9C6-E226CCFD837A}"/>
  <bookViews>
    <workbookView xWindow="22932" yWindow="-108" windowWidth="30936" windowHeight="16776" tabRatio="683" xr2:uid="{00000000-000D-0000-FFFF-FFFF00000000}"/>
  </bookViews>
  <sheets>
    <sheet name="Sisustuse loetelu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adress">#REF!</definedName>
    <definedName name="aadress_asukoha_analüüs">#REF!</definedName>
    <definedName name="aadress_asukohahinnang">#REF!</definedName>
    <definedName name="aeg">OFFSET('[1]Graafiku jaoks'!$B$1,0,'[1]Graafiku jaoks'!$D$17,1,'[1]Graafiku jaoks'!$D$20)</definedName>
    <definedName name="alge">OFFSET('[1]Graafiku jaoks'!$B$3,0,'[1]Graafiku jaoks'!$D$17,1,'[1]Graafiku jaoks'!$D$20)</definedName>
    <definedName name="ALL">#REF!</definedName>
    <definedName name="andmed">[2]hinnad!$F$3:$BQ$32</definedName>
    <definedName name="andmed_kogemus">[2]arendaja_haldaja_kogemus!$B$2:$P$16</definedName>
    <definedName name="andmed_ruumide_sobivus">[2]üürniku_hinnangud!$F$2:$L$31</definedName>
    <definedName name="brutopind">[3]eelarve!$F$9</definedName>
    <definedName name="disk.määr">[2]algandmed!$B$1</definedName>
    <definedName name="eelarve_kokku">[3]eelarve!$F$7</definedName>
    <definedName name="erikülgsednurkterased">#REF!</definedName>
    <definedName name="erikülgsednurkterased140">#REF!</definedName>
    <definedName name="erikülgsednurkterased70">#REF!</definedName>
    <definedName name="Etapp">#REF!</definedName>
    <definedName name="fi">#REF!</definedName>
    <definedName name="fiboseinad">#REF!</definedName>
    <definedName name="HEA">#REF!</definedName>
    <definedName name="HEB">#REF!</definedName>
    <definedName name="hind">[4]platsikulud!$C$2</definedName>
    <definedName name="hinnang_asukoha_analüüs">#REF!</definedName>
    <definedName name="IPE">#REF!</definedName>
    <definedName name="karkass">#REF!</definedName>
    <definedName name="karkassilisa">#REF!</definedName>
    <definedName name="katus">#REF!</definedName>
    <definedName name="kehtiv_IRR">[5]MUDEL!$BA$1</definedName>
    <definedName name="kestvus">[4]platsikulud!$C$3</definedName>
    <definedName name="kestvus2">[4]platsikulud!$G$7</definedName>
    <definedName name="kipsilisa">#REF!</definedName>
    <definedName name="kipsvaheseinad">#REF!</definedName>
    <definedName name="kor_1">OFFSET('[1]Graafiku jaoks'!$B$4,0,'[1]Graafiku jaoks'!$D$17,1,'[1]Graafiku jaoks'!$D$20)</definedName>
    <definedName name="kor_2">OFFSET('[1]Graafiku jaoks'!$B$5,0,'[1]Graafiku jaoks'!$D$17,1,'[1]Graafiku jaoks'!$D$20)</definedName>
    <definedName name="kor_3">OFFSET('[1]Graafiku jaoks'!$B$6,0,'[1]Graafiku jaoks'!$D$17,1,'[1]Graafiku jaoks'!$D$20)</definedName>
    <definedName name="kor_4">OFFSET('[1]Graafiku jaoks'!$B$7,0,'[1]Graafiku jaoks'!$D$17,1,'[1]Graafiku jaoks'!$D$20)</definedName>
    <definedName name="kor_5">OFFSET('[1]Graafiku jaoks'!$B$8,0,'[1]Graafiku jaoks'!$D$17,1,'[1]Graafiku jaoks'!$D$20)</definedName>
    <definedName name="kor_6">OFFSET('[1]Graafiku jaoks'!$B$9,0,'[1]Graafiku jaoks'!$D$17,1,'[1]Graafiku jaoks'!$D$20)</definedName>
    <definedName name="Kuupäev">[6]Koostamine!$C$2</definedName>
    <definedName name="LISA">#REF!</definedName>
    <definedName name="lisakatuslagi">#REF!</definedName>
    <definedName name="ltasu">#REF!</definedName>
    <definedName name="Maksumus">[7]Absoluutaadr1!#REF!</definedName>
    <definedName name="maksuvaba">#REF!</definedName>
    <definedName name="max.parkimiskoha_maksumus">[2]algandmed!$B$2</definedName>
    <definedName name="mullatööd">#REF!</definedName>
    <definedName name="nelikanttoru">#REF!</definedName>
    <definedName name="nelikanttoru150">#REF!</definedName>
    <definedName name="nelikanttoru30">#REF!</definedName>
    <definedName name="Number">[6]Koostamine!$G$1</definedName>
    <definedName name="objekt">[2]hinnad!$E$3:$E$32</definedName>
    <definedName name="objekt_ruumide_sobivus">[2]üürniku_hinnangud!$E$2:$E$31</definedName>
    <definedName name="objekti_aadress">[3]eelarve!$F$6</definedName>
    <definedName name="pakkujad_kogemus">[2]arendaja_haldaja_kogemus!$A$2:$A$16</definedName>
    <definedName name="paneelsein">#REF!</definedName>
    <definedName name="paneelsein3">'[8]muld,vund'!#REF!</definedName>
    <definedName name="pealkirjad">[2]hinnad!$F$2:$BQ$2</definedName>
    <definedName name="pealkirjad_kogemus">[2]arendaja_haldaja_kogemus!$B$1:$P$1</definedName>
    <definedName name="pealkirjad_ruumide_sobivus">[2]üürniku_hinnangud!$F$1:$L$1</definedName>
    <definedName name="Periood">#REF!</definedName>
    <definedName name="plekkkatus">#REF!</definedName>
    <definedName name="plekksein">#REF!</definedName>
    <definedName name="pr_list">OFFSET([1]Kulud_ja_investeeringud!$L$4,0,0,[1]Kulud_ja_investeeringud!$N$1-4,1)</definedName>
    <definedName name="pr_reg">OFFSET([1]pr_reg!$X$1,0,0,[1]pr_reg!$W$1+1,1)</definedName>
    <definedName name="prognoos_ilma_meeskonna_ja_yldkuludeta">#REF!</definedName>
    <definedName name="prognoos_ilma_yldkuludeta">#REF!</definedName>
    <definedName name="prognoos_ilma_yldkuludeta_kokku_rahavoos">#REF!</definedName>
    <definedName name="prognoos_kokku">#REF!</definedName>
    <definedName name="prognoos_kokku_koos_sissevool">#REF!</definedName>
    <definedName name="prognoosi_muutmise_aeg">[9]algne_eelarve_prognoosiga!#REF!</definedName>
    <definedName name="prognoosi_periood">#REF!</definedName>
    <definedName name="projekti_nimi">[3]eelarve!$F$4</definedName>
    <definedName name="projekti_nr">[3]eelarve!$F$5</definedName>
    <definedName name="protsent">#REF!</definedName>
    <definedName name="punktid_asukohahinnang">#REF!</definedName>
    <definedName name="põrand">#REF!</definedName>
    <definedName name="Reserv">#REF!</definedName>
    <definedName name="seinad">#REF!</definedName>
    <definedName name="seintelisa">#REF!</definedName>
    <definedName name="siseviimistlus">#REF!</definedName>
    <definedName name="sissevool">#REF!</definedName>
    <definedName name="SOTS">#REF!</definedName>
    <definedName name="suletud_netopind">[3]eelarve!$F$8</definedName>
    <definedName name="Tabel">#REF!</definedName>
    <definedName name="tala">#REF!</definedName>
    <definedName name="TASU">#REF!</definedName>
    <definedName name="teg">OFFSET('[1]Graafiku jaoks'!$B$2,0,'[1]Graafiku jaoks'!$D$17,1,'[1]Graafiku jaoks'!$D$20)</definedName>
    <definedName name="Tehnoloog">[6]Koostamine!$D$3</definedName>
    <definedName name="Tellija">[6]Koostamine!$G$2</definedName>
    <definedName name="tellisseinad">#REF!</definedName>
    <definedName name="terastalad">#REF!</definedName>
    <definedName name="Toode">[6]Koostamine!$G$3</definedName>
    <definedName name="TRANS">#REF!</definedName>
    <definedName name="Uus">#REF!</definedName>
    <definedName name="v">#REF!</definedName>
    <definedName name="vahelagi">#REF!</definedName>
    <definedName name="Veel">#REF!</definedName>
    <definedName name="vundamendilisa">#REF!</definedName>
    <definedName name="vundament">#REF!</definedName>
    <definedName name="vundamentlisa">#REF!</definedName>
    <definedName name="võrdkülgsednurkterased">#REF!</definedName>
    <definedName name="võrdkülgsednurkterased5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3" i="3" l="1"/>
  <c r="F40" i="3"/>
  <c r="F20" i="3"/>
  <c r="F21" i="3"/>
  <c r="F19" i="3"/>
  <c r="F100" i="3" l="1"/>
  <c r="F160" i="3"/>
  <c r="F161" i="3"/>
  <c r="F162" i="3"/>
  <c r="F163" i="3"/>
  <c r="F164" i="3"/>
  <c r="F154" i="3"/>
  <c r="F155" i="3"/>
  <c r="F156" i="3"/>
  <c r="F145" i="3"/>
  <c r="F146" i="3"/>
  <c r="F147" i="3"/>
  <c r="F148" i="3"/>
  <c r="F149" i="3"/>
  <c r="F141" i="3"/>
  <c r="F134" i="3"/>
  <c r="F135" i="3"/>
  <c r="F136" i="3"/>
  <c r="F137" i="3"/>
  <c r="F127" i="3"/>
  <c r="F128" i="3"/>
  <c r="F129" i="3"/>
  <c r="F130" i="3"/>
  <c r="F121" i="3"/>
  <c r="F122" i="3"/>
  <c r="F123" i="3"/>
  <c r="F113" i="3"/>
  <c r="F114" i="3"/>
  <c r="F115" i="3"/>
  <c r="F116" i="3"/>
  <c r="F117" i="3"/>
  <c r="F107" i="3"/>
  <c r="F108" i="3"/>
  <c r="F109" i="3"/>
  <c r="F96" i="3"/>
  <c r="F97" i="3"/>
  <c r="F98" i="3"/>
  <c r="F99" i="3"/>
  <c r="F101" i="3"/>
  <c r="F102" i="3"/>
  <c r="F103" i="3"/>
  <c r="F104" i="3"/>
  <c r="F89" i="3"/>
  <c r="F90" i="3"/>
  <c r="F91" i="3"/>
  <c r="F92" i="3"/>
  <c r="F84" i="3"/>
  <c r="F85" i="3"/>
  <c r="F78" i="3"/>
  <c r="F79" i="3"/>
  <c r="F80" i="3"/>
  <c r="F66" i="3"/>
  <c r="F67" i="3"/>
  <c r="F68" i="3"/>
  <c r="F69" i="3"/>
  <c r="F70" i="3"/>
  <c r="F71" i="3"/>
  <c r="F72" i="3"/>
  <c r="F73" i="3"/>
  <c r="F74" i="3"/>
  <c r="F55" i="3"/>
  <c r="F56" i="3"/>
  <c r="F57" i="3"/>
  <c r="F58" i="3"/>
  <c r="F59" i="3"/>
  <c r="F60" i="3"/>
  <c r="F61" i="3"/>
  <c r="F62" i="3"/>
  <c r="F54" i="3"/>
  <c r="F51" i="3"/>
  <c r="F50" i="3"/>
  <c r="F46" i="3"/>
  <c r="F47" i="3"/>
  <c r="F48" i="3"/>
  <c r="F49" i="3"/>
  <c r="F37" i="3"/>
  <c r="F38" i="3"/>
  <c r="F39" i="3"/>
  <c r="F41" i="3"/>
  <c r="F42" i="3"/>
  <c r="F110" i="3" l="1"/>
  <c r="F63" i="3"/>
  <c r="F30" i="3"/>
  <c r="F31" i="3"/>
  <c r="F32" i="3"/>
  <c r="F33" i="3"/>
  <c r="F152" i="3"/>
  <c r="F157" i="3" s="1"/>
  <c r="F144" i="3"/>
  <c r="F150" i="3" s="1"/>
  <c r="F140" i="3"/>
  <c r="F142" i="3" s="1"/>
  <c r="F133" i="3"/>
  <c r="F138" i="3" s="1"/>
  <c r="F126" i="3"/>
  <c r="F131" i="3" s="1"/>
  <c r="F120" i="3"/>
  <c r="F124" i="3" s="1"/>
  <c r="F112" i="3"/>
  <c r="F118" i="3" s="1"/>
  <c r="F95" i="3"/>
  <c r="F105" i="3" s="1"/>
  <c r="F88" i="3"/>
  <c r="F93" i="3" s="1"/>
  <c r="F83" i="3"/>
  <c r="F86" i="3" s="1"/>
  <c r="F77" i="3"/>
  <c r="F81" i="3" s="1"/>
  <c r="F65" i="3"/>
  <c r="F75" i="3" s="1"/>
  <c r="F159" i="3"/>
  <c r="F165" i="3" s="1"/>
  <c r="F8" i="3" l="1"/>
  <c r="F9" i="3"/>
  <c r="F10" i="3"/>
  <c r="F11" i="3"/>
  <c r="F12" i="3"/>
  <c r="F15" i="3"/>
  <c r="F16" i="3" s="1"/>
  <c r="F18" i="3"/>
  <c r="F22" i="3" s="1"/>
  <c r="F24" i="3"/>
  <c r="F25" i="3"/>
  <c r="F26" i="3"/>
  <c r="F29" i="3"/>
  <c r="F34" i="3" s="1"/>
  <c r="F36" i="3"/>
  <c r="F43" i="3" s="1"/>
  <c r="F45" i="3"/>
  <c r="F52" i="3" s="1"/>
  <c r="F13" i="3" l="1"/>
  <c r="F166" i="3" s="1"/>
  <c r="F168" i="3" s="1"/>
  <c r="F27" i="3"/>
  <c r="F169" i="3" l="1"/>
  <c r="F170" i="3" l="1"/>
</calcChain>
</file>

<file path=xl/sharedStrings.xml><?xml version="1.0" encoding="utf-8"?>
<sst xmlns="http://schemas.openxmlformats.org/spreadsheetml/2006/main" count="290" uniqueCount="57">
  <si>
    <t>Lisa nr 2</t>
  </si>
  <si>
    <t>Käsunduslepingu nr AET-15/2026-15</t>
  </si>
  <si>
    <t>Sisustuse nimekiri ja eeldatav maksumus</t>
  </si>
  <si>
    <t>Jrk nr</t>
  </si>
  <si>
    <t>Nimetus</t>
  </si>
  <si>
    <t>Kogus, tk</t>
  </si>
  <si>
    <t>Hind, EUR, km-ta</t>
  </si>
  <si>
    <t>Eeldatav maksumus, EUR, km-ta</t>
  </si>
  <si>
    <t>Tavasisustus</t>
  </si>
  <si>
    <t>Erisisustus</t>
  </si>
  <si>
    <t>Lossi tn 12, Kuressaare</t>
  </si>
  <si>
    <t>Töötool</t>
  </si>
  <si>
    <t>x</t>
  </si>
  <si>
    <t>Töölaud</t>
  </si>
  <si>
    <t>Kitsam töölaud</t>
  </si>
  <si>
    <t>Kohvilaud</t>
  </si>
  <si>
    <t>Diivan</t>
  </si>
  <si>
    <t>KOKKU</t>
  </si>
  <si>
    <t>Sadama tn 21, Haapsalu</t>
  </si>
  <si>
    <t xml:space="preserve">x </t>
  </si>
  <si>
    <t>Paldiski mnt 80, Tallinn</t>
  </si>
  <si>
    <t>Klienditool ratastel</t>
  </si>
  <si>
    <t>Telefoniboks</t>
  </si>
  <si>
    <t>Esipaneel olemasolevale lauale</t>
  </si>
  <si>
    <t>Pepleri tn 35, Tartu</t>
  </si>
  <si>
    <t>Töölaud esipaneeliga 1600*700</t>
  </si>
  <si>
    <t>Töölaud esipaneeliga 1600*1000</t>
  </si>
  <si>
    <t>F. R. Kreutzwaldi tn 5a, Rakvere</t>
  </si>
  <si>
    <t>Klienditool</t>
  </si>
  <si>
    <t>Sahtliboks</t>
  </si>
  <si>
    <t>Tugitool</t>
  </si>
  <si>
    <t>Kapp</t>
  </si>
  <si>
    <t>Keskväljak 8a, Keila</t>
  </si>
  <si>
    <t>Kummut</t>
  </si>
  <si>
    <t>Kõrge kapp</t>
  </si>
  <si>
    <t>Kolde pst 65, Tallinn</t>
  </si>
  <si>
    <t>P. Pinna tn 4, Tallinn</t>
  </si>
  <si>
    <t>Pargi tn 1, Viljandi</t>
  </si>
  <si>
    <t>Kõrge riidekapp</t>
  </si>
  <si>
    <t>Puiestee tn 4, Valga</t>
  </si>
  <si>
    <t>Pärnu mnt 139, Tallinn</t>
  </si>
  <si>
    <t>Rahu tn 38, Jõhvi</t>
  </si>
  <si>
    <t>Rahumäe tee 6, Tallinn</t>
  </si>
  <si>
    <t xml:space="preserve">Riia tn 132, Tartu </t>
  </si>
  <si>
    <t>Räpina mnt 20a, Võru</t>
  </si>
  <si>
    <t>Sadama tn 26, Kärdla</t>
  </si>
  <si>
    <t>Savi tn 2, Rapla</t>
  </si>
  <si>
    <t>Suur tn 1, Jõgeva</t>
  </si>
  <si>
    <t xml:space="preserve">Tallinna tn 12, Paide </t>
  </si>
  <si>
    <t xml:space="preserve">Transvaali tn 58, Kuressaare </t>
  </si>
  <si>
    <t>Vahtra tn 3, Narva</t>
  </si>
  <si>
    <t>Võru tn 12, Põlva</t>
  </si>
  <si>
    <t>Eeldatav maksumus kokku, km-ta:</t>
  </si>
  <si>
    <t>RKAS projektijuhtimise kulu</t>
  </si>
  <si>
    <t>Sisustuse maksumus kokku km-ta</t>
  </si>
  <si>
    <t>Käibemaks</t>
  </si>
  <si>
    <t>Sisustuse maksumus kokku koos km-ga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</si>
</sst>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sz val="11"/>
      <color theme="1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5" fillId="0" borderId="0"/>
    <xf numFmtId="0" fontId="6" fillId="0" borderId="0"/>
  </cellStyleXfs>
  <cellXfs count="109">
    <xf numFmtId="0" fontId="0" fillId="0" borderId="0" xfId="0"/>
    <xf numFmtId="0" fontId="9" fillId="0" borderId="0" xfId="5" applyFont="1"/>
    <xf numFmtId="0" fontId="10" fillId="0" borderId="0" xfId="6" applyFont="1"/>
    <xf numFmtId="0" fontId="11" fillId="0" borderId="0" xfId="7" applyFont="1" applyAlignment="1">
      <alignment horizontal="right"/>
    </xf>
    <xf numFmtId="0" fontId="9" fillId="0" borderId="0" xfId="5" applyFont="1" applyAlignment="1">
      <alignment horizontal="left"/>
    </xf>
    <xf numFmtId="0" fontId="6" fillId="0" borderId="0" xfId="7" applyAlignment="1">
      <alignment horizontal="right"/>
    </xf>
    <xf numFmtId="0" fontId="8" fillId="0" borderId="16" xfId="5" applyFont="1" applyBorder="1" applyAlignment="1">
      <alignment wrapText="1"/>
    </xf>
    <xf numFmtId="0" fontId="8" fillId="0" borderId="15" xfId="5" applyFont="1" applyBorder="1" applyAlignment="1">
      <alignment horizontal="center"/>
    </xf>
    <xf numFmtId="0" fontId="8" fillId="0" borderId="17" xfId="5" applyFont="1" applyBorder="1" applyAlignment="1">
      <alignment horizontal="center"/>
    </xf>
    <xf numFmtId="0" fontId="8" fillId="0" borderId="17" xfId="5" applyFont="1" applyBorder="1" applyAlignment="1">
      <alignment horizontal="center" wrapText="1"/>
    </xf>
    <xf numFmtId="0" fontId="8" fillId="0" borderId="16" xfId="5" applyFont="1" applyBorder="1" applyAlignment="1">
      <alignment horizontal="center"/>
    </xf>
    <xf numFmtId="0" fontId="8" fillId="0" borderId="18" xfId="5" applyFont="1" applyBorder="1" applyAlignment="1">
      <alignment horizontal="center"/>
    </xf>
    <xf numFmtId="0" fontId="2" fillId="0" borderId="12" xfId="5" applyBorder="1" applyAlignment="1">
      <alignment horizontal="left"/>
    </xf>
    <xf numFmtId="0" fontId="9" fillId="0" borderId="21" xfId="5" applyFont="1" applyBorder="1"/>
    <xf numFmtId="0" fontId="2" fillId="0" borderId="3" xfId="5" applyBorder="1" applyAlignment="1">
      <alignment horizontal="left"/>
    </xf>
    <xf numFmtId="0" fontId="2" fillId="0" borderId="22" xfId="5" applyBorder="1"/>
    <xf numFmtId="0" fontId="9" fillId="0" borderId="23" xfId="5" applyFont="1" applyBorder="1"/>
    <xf numFmtId="0" fontId="2" fillId="0" borderId="9" xfId="5" applyBorder="1" applyAlignment="1">
      <alignment horizontal="left"/>
    </xf>
    <xf numFmtId="0" fontId="2" fillId="0" borderId="24" xfId="5" applyBorder="1"/>
    <xf numFmtId="0" fontId="2" fillId="0" borderId="25" xfId="5" applyBorder="1"/>
    <xf numFmtId="0" fontId="2" fillId="0" borderId="0" xfId="5"/>
    <xf numFmtId="4" fontId="2" fillId="3" borderId="7" xfId="5" applyNumberFormat="1" applyFill="1" applyBorder="1"/>
    <xf numFmtId="4" fontId="8" fillId="2" borderId="7" xfId="5" applyNumberFormat="1" applyFont="1" applyFill="1" applyBorder="1"/>
    <xf numFmtId="0" fontId="8" fillId="0" borderId="0" xfId="5" applyFont="1"/>
    <xf numFmtId="9" fontId="2" fillId="3" borderId="13" xfId="5" applyNumberFormat="1" applyFill="1" applyBorder="1" applyAlignment="1">
      <alignment horizontal="right"/>
    </xf>
    <xf numFmtId="4" fontId="8" fillId="2" borderId="10" xfId="5" applyNumberFormat="1" applyFont="1" applyFill="1" applyBorder="1"/>
    <xf numFmtId="0" fontId="7" fillId="0" borderId="0" xfId="5" applyFont="1"/>
    <xf numFmtId="4" fontId="9" fillId="0" borderId="0" xfId="5" applyNumberFormat="1" applyFont="1"/>
    <xf numFmtId="0" fontId="13" fillId="0" borderId="0" xfId="1" applyFont="1" applyAlignment="1">
      <alignment horizontal="right"/>
    </xf>
    <xf numFmtId="0" fontId="14" fillId="0" borderId="0" xfId="1" applyFont="1" applyAlignment="1">
      <alignment horizontal="right"/>
    </xf>
    <xf numFmtId="0" fontId="2" fillId="0" borderId="1" xfId="5" applyBorder="1" applyAlignment="1">
      <alignment horizontal="center"/>
    </xf>
    <xf numFmtId="1" fontId="2" fillId="0" borderId="1" xfId="5" applyNumberFormat="1" applyBorder="1"/>
    <xf numFmtId="1" fontId="2" fillId="3" borderId="22" xfId="5" applyNumberFormat="1" applyFill="1" applyBorder="1"/>
    <xf numFmtId="0" fontId="8" fillId="0" borderId="14" xfId="5" applyFont="1" applyBorder="1" applyAlignment="1">
      <alignment horizontal="center" wrapText="1"/>
    </xf>
    <xf numFmtId="1" fontId="2" fillId="3" borderId="2" xfId="5" applyNumberFormat="1" applyFill="1" applyBorder="1"/>
    <xf numFmtId="0" fontId="2" fillId="0" borderId="24" xfId="5" applyBorder="1" applyAlignment="1">
      <alignment horizontal="center"/>
    </xf>
    <xf numFmtId="0" fontId="2" fillId="0" borderId="21" xfId="5" applyBorder="1" applyAlignment="1">
      <alignment horizontal="center"/>
    </xf>
    <xf numFmtId="0" fontId="2" fillId="0" borderId="23" xfId="5" applyBorder="1" applyAlignment="1">
      <alignment horizontal="center"/>
    </xf>
    <xf numFmtId="0" fontId="2" fillId="4" borderId="19" xfId="5" applyFill="1" applyBorder="1"/>
    <xf numFmtId="0" fontId="2" fillId="4" borderId="20" xfId="5" applyFill="1" applyBorder="1"/>
    <xf numFmtId="0" fontId="2" fillId="4" borderId="36" xfId="5" applyFill="1" applyBorder="1"/>
    <xf numFmtId="0" fontId="2" fillId="4" borderId="37" xfId="5" applyFill="1" applyBorder="1" applyAlignment="1">
      <alignment horizontal="center"/>
    </xf>
    <xf numFmtId="0" fontId="9" fillId="0" borderId="38" xfId="5" applyFont="1" applyBorder="1"/>
    <xf numFmtId="0" fontId="2" fillId="0" borderId="39" xfId="5" applyBorder="1"/>
    <xf numFmtId="0" fontId="2" fillId="0" borderId="0" xfId="5" applyAlignment="1">
      <alignment horizontal="left"/>
    </xf>
    <xf numFmtId="0" fontId="2" fillId="0" borderId="0" xfId="5" applyAlignment="1">
      <alignment horizontal="center"/>
    </xf>
    <xf numFmtId="0" fontId="9" fillId="0" borderId="1" xfId="5" applyFont="1" applyBorder="1"/>
    <xf numFmtId="0" fontId="2" fillId="0" borderId="24" xfId="5" applyBorder="1" applyAlignment="1">
      <alignment horizontal="left"/>
    </xf>
    <xf numFmtId="1" fontId="8" fillId="0" borderId="24" xfId="5" applyNumberFormat="1" applyFont="1" applyBorder="1" applyAlignment="1">
      <alignment horizontal="right"/>
    </xf>
    <xf numFmtId="0" fontId="9" fillId="0" borderId="40" xfId="5" applyFont="1" applyBorder="1"/>
    <xf numFmtId="0" fontId="2" fillId="0" borderId="41" xfId="5" applyBorder="1" applyAlignment="1">
      <alignment horizontal="left"/>
    </xf>
    <xf numFmtId="0" fontId="2" fillId="0" borderId="42" xfId="5" applyBorder="1" applyAlignment="1">
      <alignment horizontal="center"/>
    </xf>
    <xf numFmtId="0" fontId="2" fillId="0" borderId="44" xfId="5" applyBorder="1"/>
    <xf numFmtId="1" fontId="8" fillId="0" borderId="8" xfId="5" applyNumberFormat="1" applyFont="1" applyBorder="1"/>
    <xf numFmtId="1" fontId="8" fillId="3" borderId="27" xfId="5" applyNumberFormat="1" applyFont="1" applyFill="1" applyBorder="1"/>
    <xf numFmtId="1" fontId="8" fillId="3" borderId="43" xfId="5" applyNumberFormat="1" applyFont="1" applyFill="1" applyBorder="1"/>
    <xf numFmtId="0" fontId="2" fillId="0" borderId="1" xfId="5" applyBorder="1" applyAlignment="1">
      <alignment horizontal="left"/>
    </xf>
    <xf numFmtId="0" fontId="8" fillId="4" borderId="19" xfId="5" applyFont="1" applyFill="1" applyBorder="1"/>
    <xf numFmtId="0" fontId="8" fillId="4" borderId="4" xfId="5" applyFont="1" applyFill="1" applyBorder="1"/>
    <xf numFmtId="0" fontId="8" fillId="4" borderId="37" xfId="5" applyFont="1" applyFill="1" applyBorder="1"/>
    <xf numFmtId="0" fontId="2" fillId="0" borderId="20" xfId="5" applyBorder="1"/>
    <xf numFmtId="1" fontId="2" fillId="3" borderId="2" xfId="5" applyNumberFormat="1" applyFill="1" applyBorder="1" applyAlignment="1">
      <alignment horizontal="right"/>
    </xf>
    <xf numFmtId="1" fontId="8" fillId="3" borderId="8" xfId="5" applyNumberFormat="1" applyFont="1" applyFill="1" applyBorder="1"/>
    <xf numFmtId="2" fontId="8" fillId="0" borderId="24" xfId="5" applyNumberFormat="1" applyFont="1" applyBorder="1" applyAlignment="1">
      <alignment horizontal="right"/>
    </xf>
    <xf numFmtId="0" fontId="2" fillId="0" borderId="1" xfId="5" applyBorder="1" applyAlignment="1">
      <alignment horizontal="right"/>
    </xf>
    <xf numFmtId="0" fontId="9" fillId="0" borderId="45" xfId="5" applyFont="1" applyBorder="1"/>
    <xf numFmtId="0" fontId="2" fillId="0" borderId="47" xfId="5" applyBorder="1"/>
    <xf numFmtId="4" fontId="8" fillId="2" borderId="13" xfId="5" applyNumberFormat="1" applyFont="1" applyFill="1" applyBorder="1"/>
    <xf numFmtId="0" fontId="9" fillId="0" borderId="9" xfId="5" applyFont="1" applyBorder="1"/>
    <xf numFmtId="0" fontId="2" fillId="0" borderId="46" xfId="5" applyBorder="1" applyAlignment="1">
      <alignment horizontal="center"/>
    </xf>
    <xf numFmtId="1" fontId="2" fillId="0" borderId="2" xfId="5" applyNumberFormat="1" applyBorder="1"/>
    <xf numFmtId="0" fontId="1" fillId="0" borderId="3" xfId="5" applyFont="1" applyBorder="1" applyAlignment="1">
      <alignment horizontal="left"/>
    </xf>
    <xf numFmtId="0" fontId="1" fillId="0" borderId="1" xfId="5" applyFont="1" applyBorder="1" applyAlignment="1">
      <alignment horizontal="left"/>
    </xf>
    <xf numFmtId="0" fontId="2" fillId="4" borderId="19" xfId="5" applyFill="1" applyBorder="1" applyAlignment="1">
      <alignment horizontal="center"/>
    </xf>
    <xf numFmtId="0" fontId="2" fillId="4" borderId="48" xfId="5" applyFill="1" applyBorder="1"/>
    <xf numFmtId="0" fontId="1" fillId="0" borderId="3" xfId="5" applyFont="1" applyBorder="1" applyAlignment="1">
      <alignment horizontal="center"/>
    </xf>
    <xf numFmtId="1" fontId="8" fillId="3" borderId="25" xfId="5" applyNumberFormat="1" applyFont="1" applyFill="1" applyBorder="1"/>
    <xf numFmtId="0" fontId="1" fillId="0" borderId="21" xfId="5" applyFont="1" applyBorder="1" applyAlignment="1">
      <alignment horizontal="center"/>
    </xf>
    <xf numFmtId="0" fontId="1" fillId="0" borderId="23" xfId="5" applyFont="1" applyBorder="1" applyAlignment="1">
      <alignment horizontal="center"/>
    </xf>
    <xf numFmtId="0" fontId="1" fillId="0" borderId="38" xfId="5" applyFont="1" applyBorder="1" applyAlignment="1">
      <alignment horizontal="center"/>
    </xf>
    <xf numFmtId="0" fontId="1" fillId="0" borderId="9" xfId="5" applyFont="1" applyBorder="1" applyAlignment="1">
      <alignment horizontal="center"/>
    </xf>
    <xf numFmtId="0" fontId="1" fillId="0" borderId="40" xfId="5" applyFont="1" applyBorder="1" applyAlignment="1">
      <alignment horizontal="center"/>
    </xf>
    <xf numFmtId="0" fontId="1" fillId="4" borderId="37" xfId="5" applyFont="1" applyFill="1" applyBorder="1" applyAlignment="1">
      <alignment horizontal="center"/>
    </xf>
    <xf numFmtId="0" fontId="1" fillId="0" borderId="1" xfId="5" applyFont="1" applyBorder="1" applyAlignment="1">
      <alignment horizontal="center"/>
    </xf>
    <xf numFmtId="0" fontId="1" fillId="0" borderId="1" xfId="5" applyFont="1" applyBorder="1" applyAlignment="1">
      <alignment horizontal="right"/>
    </xf>
    <xf numFmtId="0" fontId="1" fillId="0" borderId="24" xfId="5" applyFont="1" applyBorder="1" applyAlignment="1">
      <alignment horizontal="center"/>
    </xf>
    <xf numFmtId="0" fontId="2" fillId="3" borderId="21" xfId="5" applyFill="1" applyBorder="1" applyAlignment="1">
      <alignment horizontal="right"/>
    </xf>
    <xf numFmtId="0" fontId="2" fillId="3" borderId="1" xfId="5" applyFill="1" applyBorder="1" applyAlignment="1">
      <alignment horizontal="right"/>
    </xf>
    <xf numFmtId="0" fontId="8" fillId="2" borderId="28" xfId="5" applyFont="1" applyFill="1" applyBorder="1" applyAlignment="1">
      <alignment horizontal="right"/>
    </xf>
    <xf numFmtId="0" fontId="8" fillId="2" borderId="29" xfId="5" applyFont="1" applyFill="1" applyBorder="1" applyAlignment="1">
      <alignment horizontal="right"/>
    </xf>
    <xf numFmtId="0" fontId="8" fillId="2" borderId="30" xfId="5" applyFont="1" applyFill="1" applyBorder="1" applyAlignment="1">
      <alignment horizontal="right"/>
    </xf>
    <xf numFmtId="0" fontId="12" fillId="0" borderId="0" xfId="5" applyFont="1" applyAlignment="1">
      <alignment horizontal="center"/>
    </xf>
    <xf numFmtId="0" fontId="8" fillId="2" borderId="26" xfId="5" applyFont="1" applyFill="1" applyBorder="1" applyAlignment="1">
      <alignment horizontal="right"/>
    </xf>
    <xf numFmtId="0" fontId="8" fillId="2" borderId="0" xfId="5" applyFont="1" applyFill="1" applyAlignment="1">
      <alignment horizontal="right"/>
    </xf>
    <xf numFmtId="0" fontId="8" fillId="2" borderId="27" xfId="5" applyFont="1" applyFill="1" applyBorder="1" applyAlignment="1">
      <alignment horizontal="right"/>
    </xf>
    <xf numFmtId="0" fontId="8" fillId="2" borderId="21" xfId="5" applyFont="1" applyFill="1" applyBorder="1" applyAlignment="1">
      <alignment horizontal="right"/>
    </xf>
    <xf numFmtId="0" fontId="8" fillId="2" borderId="1" xfId="5" applyFont="1" applyFill="1" applyBorder="1" applyAlignment="1">
      <alignment horizontal="right"/>
    </xf>
    <xf numFmtId="0" fontId="8" fillId="4" borderId="35" xfId="5" applyFont="1" applyFill="1" applyBorder="1" applyAlignment="1">
      <alignment horizontal="center"/>
    </xf>
    <xf numFmtId="0" fontId="8" fillId="4" borderId="31" xfId="5" applyFont="1" applyFill="1" applyBorder="1" applyAlignment="1">
      <alignment horizontal="center"/>
    </xf>
    <xf numFmtId="0" fontId="8" fillId="4" borderId="11" xfId="5" applyFont="1" applyFill="1" applyBorder="1" applyAlignment="1">
      <alignment horizontal="center"/>
    </xf>
    <xf numFmtId="0" fontId="8" fillId="4" borderId="33" xfId="5" applyFont="1" applyFill="1" applyBorder="1" applyAlignment="1">
      <alignment horizontal="center"/>
    </xf>
    <xf numFmtId="0" fontId="8" fillId="4" borderId="13" xfId="5" applyFont="1" applyFill="1" applyBorder="1" applyAlignment="1">
      <alignment horizontal="center"/>
    </xf>
    <xf numFmtId="0" fontId="8" fillId="4" borderId="34" xfId="5" applyFont="1" applyFill="1" applyBorder="1" applyAlignment="1">
      <alignment horizontal="center"/>
    </xf>
    <xf numFmtId="0" fontId="8" fillId="4" borderId="5" xfId="5" applyFont="1" applyFill="1" applyBorder="1" applyAlignment="1">
      <alignment horizontal="center"/>
    </xf>
    <xf numFmtId="0" fontId="8" fillId="4" borderId="35" xfId="5" applyFont="1" applyFill="1" applyBorder="1" applyAlignment="1">
      <alignment horizontal="left"/>
    </xf>
    <xf numFmtId="0" fontId="8" fillId="4" borderId="31" xfId="5" applyFont="1" applyFill="1" applyBorder="1" applyAlignment="1">
      <alignment horizontal="left"/>
    </xf>
    <xf numFmtId="0" fontId="1" fillId="3" borderId="6" xfId="5" applyFont="1" applyFill="1" applyBorder="1" applyAlignment="1">
      <alignment horizontal="right"/>
    </xf>
    <xf numFmtId="0" fontId="1" fillId="3" borderId="32" xfId="5" applyFont="1" applyFill="1" applyBorder="1" applyAlignment="1">
      <alignment horizontal="right"/>
    </xf>
    <xf numFmtId="0" fontId="1" fillId="3" borderId="7" xfId="5" applyFont="1" applyFill="1" applyBorder="1" applyAlignment="1">
      <alignment horizontal="right"/>
    </xf>
  </cellXfs>
  <cellStyles count="8">
    <cellStyle name="Normaallaad 2" xfId="3" xr:uid="{00000000-0005-0000-0000-000001000000}"/>
    <cellStyle name="Normaallaad 3" xfId="2" xr:uid="{00000000-0005-0000-0000-000002000000}"/>
    <cellStyle name="Normaallaad 3 2" xfId="4" xr:uid="{00000000-0005-0000-0000-000003000000}"/>
    <cellStyle name="Normaallaad 4" xfId="1" xr:uid="{00000000-0005-0000-0000-000004000000}"/>
    <cellStyle name="Normaallaad 4 2" xfId="7" xr:uid="{C11D0C79-8561-4629-85E5-30A0A0285DB8}"/>
    <cellStyle name="Normaallaad 5" xfId="5" xr:uid="{6D0ED5C5-09FC-445A-85FC-B8ACEF4176F1}"/>
    <cellStyle name="Normal" xfId="0" builtinId="0"/>
    <cellStyle name="Normal 5" xfId="6" xr:uid="{2232E526-854E-41E0-AFAE-5F5E9736DB35}"/>
  </cellStyles>
  <dxfs count="0"/>
  <tableStyles count="1" defaultTableStyle="TableStyleMedium2" defaultPivotStyle="PivotStyleLight16">
    <tableStyle name="Invisible" pivot="0" table="0" count="0" xr9:uid="{C25FAD60-26AF-474A-8A11-7E8A1BA5A01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532\900532%20Projekti%20l&#245;pprapo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2_Arendusdivisjon\01_Arenduse_projektid\01_Projektid_Pohja-Eesti\EMTA_Stat%20yyrihange\Hindamine\koondanal&#252;&#252;s_11022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rkas.ee/arendus/Projektide_prgnoosid/900531%20Viljandi%20riigimaja%20v&#228;&#228;rtustamine%20eelarve-prognoos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Users/Aivo/Documents/Bauschmidt/T&#246;&#246;d/2016/33-E16%20Trimtex/Hinnapakkumistabel_Trimtex_eelarve_12.10.2016.xlsx" TargetMode="External"/><Relationship Id="rId1" Type="http://schemas.openxmlformats.org/officeDocument/2006/relationships/externalLinkPath" Target="/Users/Aivo/Documents/Bauschmidt/T&#246;&#246;d/2016/33-E16%20Trimtex/Hinnapakkumistabel_Trimtex_eelarve_12.10.20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Kindlad%20investeeringud\Riia15%2013.08.2019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Documents%20and%20Settings\Tiit.VMT\Desktop\Onninen\Onnineni%20terase%20p&#245;hiprofiilid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TIIT\My%20Documents\N&#228;ksi%20muru!%20-%20excel\Exceli%20harjutusi%201...10\harjutus%207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VMTE\Users\Pille.Karus\AppData\Local\Microsoft\Windows\Temporary%20Internet%20Files\Content.Outlook\H5V2Q1EP\HP%2031%20000\31106%20HP%20-%20Viilhall%2017x30x7%20m%20-%20asfaltp&#245;rand,%20Z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06_Finantsosakond\12_Projektianal&#252;&#252;s\Projektid\Henri\L&#245;ppraportid\Tegemisel\900490_Memoriaal\900490A_AET.3.10.v01%20Projekti%20l&#245;ppra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äring (2)"/>
      <sheetName val="eelarve algne 531"/>
      <sheetName val="prognoos 531"/>
      <sheetName val="üldkuluga 531"/>
      <sheetName val="üldkuluta 531"/>
      <sheetName val="üldkuluta 532"/>
      <sheetName val="üldkuluta 531_07.05.19_1040"/>
      <sheetName val="üldkuluta 532_07.05.19_1042"/>
      <sheetName val="MUDEL_irr"/>
      <sheetName val="Andmed mudelisse vrts"/>
      <sheetName val="Haldusaruanne_tegelik"/>
      <sheetName val="üldkuluga 531_07.05.19_1039"/>
      <sheetName val="üldkuluga 532"/>
      <sheetName val="Haldusaruanne_väärtused"/>
      <sheetName val="üldkuluga 532_07.05.19_1041"/>
      <sheetName val="Andmed mudelisse"/>
      <sheetName val="prognoos_lõpp 532"/>
      <sheetName val="prognoos_kor1 532"/>
      <sheetName val="eelarve_kor1 532"/>
      <sheetName val="prognoos01112017"/>
      <sheetName val="eelarve01112017"/>
      <sheetName val="Pikk versioon 531"/>
      <sheetName val="Pikk versioon"/>
      <sheetName val="Graafiku jaoks"/>
      <sheetName val="graafiku põhi"/>
      <sheetName val="Lühike versioon"/>
      <sheetName val="pr_reg"/>
      <sheetName val="Eelarvete register"/>
      <sheetName val="Kulud_ja_investeering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stavuse hindamine"/>
      <sheetName val="hinnad"/>
      <sheetName val="algandmed"/>
      <sheetName val="stat. pakkumused"/>
      <sheetName val="EMTA pakkumused"/>
      <sheetName val="koond pakkumused"/>
      <sheetName val="asukohahinnang"/>
      <sheetName val="üürniku_hinnangud"/>
      <sheetName val="arendaja_haldaja_kogemus"/>
      <sheetName val="arendaja_haldaja_kogemus_baas"/>
      <sheetName val="vastavuse_hindamine1"/>
      <sheetName val="stat__pakkumused1"/>
      <sheetName val="EMTA_pakkumused1"/>
      <sheetName val="koond_pakkumused1"/>
      <sheetName val="vastavuse_hindamine"/>
      <sheetName val="stat__pakkumused"/>
      <sheetName val="EMTA_pakkumused"/>
      <sheetName val="koond_pakkumused"/>
      <sheetName val="vastavuse_hindamine2"/>
      <sheetName val="stat__pakkumused2"/>
      <sheetName val="EMTA_pakkumused2"/>
      <sheetName val="koond_pakkumuse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larve"/>
      <sheetName val="prognoos"/>
      <sheetName val="koond"/>
      <sheetName val="RaM_vaade"/>
      <sheetName val="900531 Viljandi riigimaja väärt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ind (2)"/>
      <sheetName val="kokkuvõte"/>
      <sheetName val="hind"/>
      <sheetName val="Tellija tabel"/>
      <sheetName val="Sheet1"/>
      <sheetName val="platsikulud"/>
      <sheetName val="viimistlus"/>
      <sheetName val="mahud"/>
      <sheetName val="mahud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DEL"/>
      <sheetName val="MUDEL CO2"/>
      <sheetName val="Riia15_prognoos"/>
      <sheetName val="Riia15_eelarve"/>
      <sheetName val="Lisa 6.1.R15"/>
      <sheetName val="Investeeringud 1.3.2019"/>
      <sheetName val="analüüs"/>
      <sheetName val="Riia 15 CO2"/>
      <sheetName val="Päring (2)"/>
      <sheetName val="Taus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ostamine"/>
      <sheetName val="Gaasilõikus"/>
      <sheetName val="Saagimine"/>
      <sheetName val="Giljotiin"/>
      <sheetName val="Puurimine"/>
      <sheetName val="Painutamine"/>
      <sheetName val="Treimine"/>
      <sheetName val="Freesimine"/>
      <sheetName val="Valtsimine"/>
      <sheetName val="Materjalid"/>
      <sheetName val="Pakkeleht"/>
      <sheetName val="Viimistlus"/>
      <sheetName val="Markeerimin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Suhtaadr1"/>
      <sheetName val="Suhtaadr2"/>
      <sheetName val="Absoluutaadr1"/>
      <sheetName val="Absoluutaadr2"/>
      <sheetName val="Nimed1"/>
      <sheetName val="Nimed2"/>
      <sheetName val="Märgised"/>
      <sheetName val="Diagramm"/>
      <sheetName val="Diagrammi näide"/>
      <sheetName val="Graafik"/>
      <sheetName val="Graafiku näide"/>
      <sheetName val="2 ühel"/>
      <sheetName val="Kopeerimine"/>
      <sheetName val="Lohista"/>
      <sheetName val="Nupud"/>
      <sheetName val="Objektimenüü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t-plekk"/>
      <sheetName val="Betoon"/>
      <sheetName val="garant"/>
      <sheetName val="läga"/>
      <sheetName val="viim, põrand"/>
      <sheetName val="avad, lammut"/>
      <sheetName val="trepid"/>
      <sheetName val="muld,vund"/>
      <sheetName val="karkass"/>
      <sheetName val="seinad"/>
      <sheetName val="katus"/>
      <sheetName val="baas"/>
      <sheetName val="teras"/>
      <sheetName val="alus"/>
      <sheetName val="üld"/>
      <sheetName val="tellija"/>
      <sheetName val="muld_v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ulud_ja_investeeringud_päring"/>
      <sheetName val="Pikk versioon"/>
      <sheetName val="Lühike versioon"/>
      <sheetName val="Kommunismi_prognoos"/>
      <sheetName val="MUDEL"/>
      <sheetName val="Kommunismi_progalg"/>
      <sheetName val="pr_reg"/>
      <sheetName val="Eelarvete register"/>
      <sheetName val="Kulud_ja_investeeringud"/>
      <sheetName val="Graafiku jaoks"/>
      <sheetName val="eelarve_2korrigeerimine"/>
      <sheetName val="algne_eelarve_prognoosiga"/>
      <sheetName val="1korr_eelarve"/>
      <sheetName val="2korr_eelarve"/>
      <sheetName val="loplik_prognoos"/>
      <sheetName val="yldkuluga"/>
      <sheetName val="yldkuluga_12.02.19_1004"/>
      <sheetName val="yldkuluta"/>
      <sheetName val="yldkuluta_15.01.19_1108"/>
      <sheetName val="Haldusaruanne_plaan"/>
      <sheetName val="Haldusaruanne_tegelik"/>
      <sheetName val="Haldusaruanne_tegelik_vaartused"/>
      <sheetName val="Kulupõhine_algne"/>
      <sheetName val="Kulupõhine130219"/>
      <sheetName val="annuiteetmaksegraafik"/>
      <sheetName val="kulupõhine annuiteetgraafik"/>
      <sheetName val="Kulupõhine210220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915C9-6619-4866-902F-810326A0E2A6}">
  <dimension ref="B1:J202"/>
  <sheetViews>
    <sheetView tabSelected="1" zoomScaleNormal="100" workbookViewId="0">
      <pane ySplit="6" topLeftCell="A7" activePane="bottomLeft" state="frozen"/>
      <selection pane="bottomLeft" activeCell="J176" sqref="J176"/>
    </sheetView>
  </sheetViews>
  <sheetFormatPr defaultColWidth="11.83203125" defaultRowHeight="15" x14ac:dyDescent="0.25"/>
  <cols>
    <col min="1" max="1" width="3.33203125" style="1" customWidth="1"/>
    <col min="2" max="2" width="6.33203125" style="1" customWidth="1"/>
    <col min="3" max="3" width="40.83203125" style="4" bestFit="1" customWidth="1"/>
    <col min="4" max="4" width="21.83203125" style="1" bestFit="1" customWidth="1"/>
    <col min="5" max="5" width="12.5" style="1" bestFit="1" customWidth="1"/>
    <col min="6" max="6" width="19.5" style="1" customWidth="1"/>
    <col min="7" max="8" width="14.1640625" style="1" customWidth="1"/>
    <col min="9" max="11" width="11.83203125" style="1"/>
    <col min="12" max="12" width="18.6640625" style="1" bestFit="1" customWidth="1"/>
    <col min="13" max="16384" width="11.83203125" style="1"/>
  </cols>
  <sheetData>
    <row r="1" spans="2:8" x14ac:dyDescent="0.25">
      <c r="C1" s="2"/>
      <c r="G1" s="28"/>
      <c r="H1" s="3" t="s">
        <v>0</v>
      </c>
    </row>
    <row r="2" spans="2:8" x14ac:dyDescent="0.25">
      <c r="H2" s="29" t="s">
        <v>1</v>
      </c>
    </row>
    <row r="3" spans="2:8" x14ac:dyDescent="0.25">
      <c r="G3" s="5"/>
    </row>
    <row r="4" spans="2:8" x14ac:dyDescent="0.25">
      <c r="C4" s="91" t="s">
        <v>2</v>
      </c>
      <c r="D4" s="91"/>
      <c r="E4" s="91"/>
      <c r="F4" s="91"/>
      <c r="G4" s="91"/>
    </row>
    <row r="5" spans="2:8" ht="15.75" thickBot="1" x14ac:dyDescent="0.3">
      <c r="F5" s="5"/>
    </row>
    <row r="6" spans="2:8" ht="45.75" thickBot="1" x14ac:dyDescent="0.3">
      <c r="B6" s="6" t="s">
        <v>3</v>
      </c>
      <c r="C6" s="7" t="s">
        <v>4</v>
      </c>
      <c r="D6" s="8" t="s">
        <v>5</v>
      </c>
      <c r="E6" s="9" t="s">
        <v>6</v>
      </c>
      <c r="F6" s="33" t="s">
        <v>7</v>
      </c>
      <c r="G6" s="10" t="s">
        <v>8</v>
      </c>
      <c r="H6" s="11" t="s">
        <v>9</v>
      </c>
    </row>
    <row r="7" spans="2:8" x14ac:dyDescent="0.25">
      <c r="B7" s="58">
        <v>1</v>
      </c>
      <c r="C7" s="97" t="s">
        <v>10</v>
      </c>
      <c r="D7" s="97"/>
      <c r="E7" s="97"/>
      <c r="F7" s="98"/>
      <c r="G7" s="38"/>
      <c r="H7" s="39"/>
    </row>
    <row r="8" spans="2:8" x14ac:dyDescent="0.25">
      <c r="B8" s="13">
        <v>1</v>
      </c>
      <c r="C8" s="14" t="s">
        <v>11</v>
      </c>
      <c r="D8" s="30">
        <v>5</v>
      </c>
      <c r="E8" s="31">
        <v>305</v>
      </c>
      <c r="F8" s="34">
        <f t="shared" ref="F8:F159" si="0">SUM(D8*E8)</f>
        <v>1525</v>
      </c>
      <c r="G8" s="77" t="s">
        <v>12</v>
      </c>
      <c r="H8" s="15"/>
    </row>
    <row r="9" spans="2:8" x14ac:dyDescent="0.25">
      <c r="B9" s="13">
        <v>2</v>
      </c>
      <c r="C9" s="14" t="s">
        <v>13</v>
      </c>
      <c r="D9" s="30">
        <v>3</v>
      </c>
      <c r="E9" s="31">
        <v>480</v>
      </c>
      <c r="F9" s="34">
        <f t="shared" si="0"/>
        <v>1440</v>
      </c>
      <c r="G9" s="77" t="s">
        <v>12</v>
      </c>
      <c r="H9" s="15"/>
    </row>
    <row r="10" spans="2:8" x14ac:dyDescent="0.25">
      <c r="B10" s="13">
        <v>3</v>
      </c>
      <c r="C10" s="14" t="s">
        <v>14</v>
      </c>
      <c r="D10" s="30">
        <v>2</v>
      </c>
      <c r="E10" s="31">
        <v>480</v>
      </c>
      <c r="F10" s="34">
        <f t="shared" si="0"/>
        <v>960</v>
      </c>
      <c r="G10" s="77" t="s">
        <v>12</v>
      </c>
      <c r="H10" s="15"/>
    </row>
    <row r="11" spans="2:8" x14ac:dyDescent="0.25">
      <c r="B11" s="13">
        <v>4</v>
      </c>
      <c r="C11" s="14" t="s">
        <v>15</v>
      </c>
      <c r="D11" s="30">
        <v>2</v>
      </c>
      <c r="E11" s="31">
        <v>242</v>
      </c>
      <c r="F11" s="34">
        <f t="shared" si="0"/>
        <v>484</v>
      </c>
      <c r="G11" s="77" t="s">
        <v>12</v>
      </c>
      <c r="H11" s="15"/>
    </row>
    <row r="12" spans="2:8" x14ac:dyDescent="0.25">
      <c r="B12" s="13">
        <v>5</v>
      </c>
      <c r="C12" s="56" t="s">
        <v>16</v>
      </c>
      <c r="D12" s="30">
        <v>1</v>
      </c>
      <c r="E12" s="31">
        <v>1200</v>
      </c>
      <c r="F12" s="70">
        <f t="shared" si="0"/>
        <v>1200</v>
      </c>
      <c r="G12" s="77" t="s">
        <v>12</v>
      </c>
      <c r="H12" s="15"/>
    </row>
    <row r="13" spans="2:8" ht="15.75" thickBot="1" x14ac:dyDescent="0.3">
      <c r="B13" s="16"/>
      <c r="C13" s="47"/>
      <c r="D13" s="35"/>
      <c r="E13" s="48" t="s">
        <v>17</v>
      </c>
      <c r="F13" s="53">
        <f>SUM(F8:F12)</f>
        <v>5609</v>
      </c>
      <c r="G13" s="78"/>
      <c r="H13" s="19"/>
    </row>
    <row r="14" spans="2:8" x14ac:dyDescent="0.25">
      <c r="B14" s="57">
        <v>2</v>
      </c>
      <c r="C14" s="99" t="s">
        <v>18</v>
      </c>
      <c r="D14" s="100"/>
      <c r="E14" s="100"/>
      <c r="F14" s="101"/>
      <c r="G14" s="38"/>
      <c r="H14" s="39"/>
    </row>
    <row r="15" spans="2:8" x14ac:dyDescent="0.25">
      <c r="B15" s="13">
        <v>1</v>
      </c>
      <c r="C15" s="14" t="s">
        <v>11</v>
      </c>
      <c r="D15" s="30">
        <v>4</v>
      </c>
      <c r="E15" s="31">
        <v>305</v>
      </c>
      <c r="F15" s="32">
        <f t="shared" si="0"/>
        <v>1220</v>
      </c>
      <c r="G15" s="77" t="s">
        <v>19</v>
      </c>
      <c r="H15" s="15"/>
    </row>
    <row r="16" spans="2:8" ht="15.75" thickBot="1" x14ac:dyDescent="0.3">
      <c r="B16" s="42"/>
      <c r="C16" s="44"/>
      <c r="D16" s="45"/>
      <c r="E16" s="48" t="s">
        <v>17</v>
      </c>
      <c r="F16" s="54">
        <f>F15</f>
        <v>1220</v>
      </c>
      <c r="G16" s="79"/>
      <c r="H16" s="43"/>
    </row>
    <row r="17" spans="2:8" x14ac:dyDescent="0.25">
      <c r="B17" s="59">
        <v>3</v>
      </c>
      <c r="C17" s="98" t="s">
        <v>20</v>
      </c>
      <c r="D17" s="102"/>
      <c r="E17" s="102"/>
      <c r="F17" s="103"/>
      <c r="G17" s="74"/>
      <c r="H17" s="40"/>
    </row>
    <row r="18" spans="2:8" x14ac:dyDescent="0.25">
      <c r="B18" s="13">
        <v>1</v>
      </c>
      <c r="C18" s="14" t="s">
        <v>11</v>
      </c>
      <c r="D18" s="30">
        <v>153</v>
      </c>
      <c r="E18" s="31">
        <v>305</v>
      </c>
      <c r="F18" s="32">
        <f t="shared" si="0"/>
        <v>46665</v>
      </c>
      <c r="G18" s="75" t="s">
        <v>12</v>
      </c>
      <c r="H18" s="15"/>
    </row>
    <row r="19" spans="2:8" x14ac:dyDescent="0.25">
      <c r="B19" s="13">
        <v>2</v>
      </c>
      <c r="C19" s="71" t="s">
        <v>21</v>
      </c>
      <c r="D19" s="30">
        <v>23</v>
      </c>
      <c r="E19" s="31">
        <v>160</v>
      </c>
      <c r="F19" s="32">
        <f>SUM(D19*E19)</f>
        <v>3680</v>
      </c>
      <c r="G19" s="75" t="s">
        <v>12</v>
      </c>
      <c r="H19" s="15"/>
    </row>
    <row r="20" spans="2:8" x14ac:dyDescent="0.25">
      <c r="B20" s="13">
        <v>3</v>
      </c>
      <c r="C20" s="72" t="s">
        <v>22</v>
      </c>
      <c r="D20" s="30">
        <v>1</v>
      </c>
      <c r="E20" s="31">
        <v>11200</v>
      </c>
      <c r="F20" s="32">
        <f>SUM(D20*E20)</f>
        <v>11200</v>
      </c>
      <c r="G20" s="75" t="s">
        <v>12</v>
      </c>
      <c r="H20" s="15"/>
    </row>
    <row r="21" spans="2:8" x14ac:dyDescent="0.25">
      <c r="B21" s="13">
        <v>4</v>
      </c>
      <c r="C21" s="72" t="s">
        <v>23</v>
      </c>
      <c r="D21" s="30">
        <v>11</v>
      </c>
      <c r="E21" s="31">
        <v>250</v>
      </c>
      <c r="F21" s="32">
        <f>SUM(D21*E21)</f>
        <v>2750</v>
      </c>
      <c r="G21" s="75" t="s">
        <v>19</v>
      </c>
      <c r="H21" s="15"/>
    </row>
    <row r="22" spans="2:8" ht="15.75" thickBot="1" x14ac:dyDescent="0.3">
      <c r="B22" s="16"/>
      <c r="C22" s="47"/>
      <c r="D22" s="35"/>
      <c r="E22" s="48" t="s">
        <v>17</v>
      </c>
      <c r="F22" s="76">
        <f>SUM(F18:F21)</f>
        <v>64295</v>
      </c>
      <c r="G22" s="80"/>
      <c r="H22" s="19"/>
    </row>
    <row r="23" spans="2:8" x14ac:dyDescent="0.25">
      <c r="B23" s="57">
        <v>4</v>
      </c>
      <c r="C23" s="99" t="s">
        <v>24</v>
      </c>
      <c r="D23" s="100"/>
      <c r="E23" s="100"/>
      <c r="F23" s="101"/>
      <c r="G23" s="73"/>
      <c r="H23" s="39"/>
    </row>
    <row r="24" spans="2:8" x14ac:dyDescent="0.25">
      <c r="B24" s="13">
        <v>1</v>
      </c>
      <c r="C24" s="71" t="s">
        <v>25</v>
      </c>
      <c r="D24" s="30">
        <v>6</v>
      </c>
      <c r="E24" s="31">
        <v>480</v>
      </c>
      <c r="F24" s="34">
        <f t="shared" si="0"/>
        <v>2880</v>
      </c>
      <c r="G24" s="77" t="s">
        <v>12</v>
      </c>
      <c r="H24" s="15"/>
    </row>
    <row r="25" spans="2:8" x14ac:dyDescent="0.25">
      <c r="B25" s="13">
        <v>2</v>
      </c>
      <c r="C25" s="71" t="s">
        <v>26</v>
      </c>
      <c r="D25" s="30">
        <v>2</v>
      </c>
      <c r="E25" s="31">
        <v>480</v>
      </c>
      <c r="F25" s="34">
        <f t="shared" si="0"/>
        <v>960</v>
      </c>
      <c r="G25" s="77" t="s">
        <v>12</v>
      </c>
      <c r="H25" s="15"/>
    </row>
    <row r="26" spans="2:8" x14ac:dyDescent="0.25">
      <c r="B26" s="13">
        <v>3</v>
      </c>
      <c r="C26" s="14" t="s">
        <v>23</v>
      </c>
      <c r="D26" s="30">
        <v>1</v>
      </c>
      <c r="E26" s="31">
        <v>250</v>
      </c>
      <c r="F26" s="34">
        <f t="shared" si="0"/>
        <v>250</v>
      </c>
      <c r="G26" s="77" t="s">
        <v>12</v>
      </c>
      <c r="H26" s="15"/>
    </row>
    <row r="27" spans="2:8" ht="15.75" thickBot="1" x14ac:dyDescent="0.3">
      <c r="B27" s="49"/>
      <c r="C27" s="50"/>
      <c r="D27" s="51"/>
      <c r="E27" s="48" t="s">
        <v>17</v>
      </c>
      <c r="F27" s="55">
        <f>SUM(F24:F26)</f>
        <v>4090</v>
      </c>
      <c r="G27" s="81"/>
      <c r="H27" s="52"/>
    </row>
    <row r="28" spans="2:8" x14ac:dyDescent="0.25">
      <c r="B28" s="59">
        <v>5</v>
      </c>
      <c r="C28" s="98" t="s">
        <v>27</v>
      </c>
      <c r="D28" s="102"/>
      <c r="E28" s="102"/>
      <c r="F28" s="102"/>
      <c r="G28" s="82"/>
      <c r="H28" s="40"/>
    </row>
    <row r="29" spans="2:8" x14ac:dyDescent="0.25">
      <c r="B29" s="13">
        <v>1</v>
      </c>
      <c r="C29" s="14" t="s">
        <v>11</v>
      </c>
      <c r="D29" s="30">
        <v>1</v>
      </c>
      <c r="E29" s="31">
        <v>305</v>
      </c>
      <c r="F29" s="34">
        <f t="shared" si="0"/>
        <v>305</v>
      </c>
      <c r="G29" s="36" t="s">
        <v>12</v>
      </c>
      <c r="H29" s="15"/>
    </row>
    <row r="30" spans="2:8" x14ac:dyDescent="0.25">
      <c r="B30" s="13">
        <v>2</v>
      </c>
      <c r="C30" s="14" t="s">
        <v>28</v>
      </c>
      <c r="D30" s="30">
        <v>2</v>
      </c>
      <c r="E30" s="31">
        <v>160</v>
      </c>
      <c r="F30" s="34">
        <f t="shared" si="0"/>
        <v>320</v>
      </c>
      <c r="G30" s="36" t="s">
        <v>12</v>
      </c>
      <c r="H30" s="15"/>
    </row>
    <row r="31" spans="2:8" x14ac:dyDescent="0.25">
      <c r="B31" s="13">
        <v>3</v>
      </c>
      <c r="C31" s="71" t="s">
        <v>29</v>
      </c>
      <c r="D31" s="30">
        <v>1</v>
      </c>
      <c r="E31" s="31">
        <v>195</v>
      </c>
      <c r="F31" s="34">
        <f t="shared" si="0"/>
        <v>195</v>
      </c>
      <c r="G31" s="36" t="s">
        <v>12</v>
      </c>
      <c r="H31" s="15"/>
    </row>
    <row r="32" spans="2:8" x14ac:dyDescent="0.25">
      <c r="B32" s="13">
        <v>4</v>
      </c>
      <c r="C32" s="14" t="s">
        <v>30</v>
      </c>
      <c r="D32" s="30">
        <v>3</v>
      </c>
      <c r="E32" s="31">
        <v>380</v>
      </c>
      <c r="F32" s="34">
        <f t="shared" si="0"/>
        <v>1140</v>
      </c>
      <c r="G32" s="36" t="s">
        <v>12</v>
      </c>
      <c r="H32" s="15"/>
    </row>
    <row r="33" spans="2:8" x14ac:dyDescent="0.25">
      <c r="B33" s="13">
        <v>5</v>
      </c>
      <c r="C33" s="71" t="s">
        <v>31</v>
      </c>
      <c r="D33" s="30">
        <v>2</v>
      </c>
      <c r="E33" s="1">
        <v>235</v>
      </c>
      <c r="F33" s="34">
        <f t="shared" si="0"/>
        <v>470</v>
      </c>
      <c r="G33" s="36" t="s">
        <v>12</v>
      </c>
      <c r="H33" s="15"/>
    </row>
    <row r="34" spans="2:8" ht="15.75" thickBot="1" x14ac:dyDescent="0.3">
      <c r="B34" s="16"/>
      <c r="C34" s="17"/>
      <c r="D34" s="18"/>
      <c r="E34" s="48" t="s">
        <v>17</v>
      </c>
      <c r="F34" s="55">
        <f>SUM(F29:F33)</f>
        <v>2430</v>
      </c>
      <c r="G34" s="37"/>
      <c r="H34" s="19"/>
    </row>
    <row r="35" spans="2:8" x14ac:dyDescent="0.25">
      <c r="B35" s="59">
        <v>6</v>
      </c>
      <c r="C35" s="98" t="s">
        <v>32</v>
      </c>
      <c r="D35" s="102"/>
      <c r="E35" s="102"/>
      <c r="F35" s="102"/>
      <c r="G35" s="41"/>
      <c r="H35" s="40"/>
    </row>
    <row r="36" spans="2:8" x14ac:dyDescent="0.25">
      <c r="B36" s="13">
        <v>1</v>
      </c>
      <c r="C36" s="14" t="s">
        <v>11</v>
      </c>
      <c r="D36" s="30">
        <v>1</v>
      </c>
      <c r="E36" s="31">
        <v>305</v>
      </c>
      <c r="F36" s="34">
        <f t="shared" si="0"/>
        <v>305</v>
      </c>
      <c r="G36" s="36" t="s">
        <v>12</v>
      </c>
      <c r="H36" s="15"/>
    </row>
    <row r="37" spans="2:8" x14ac:dyDescent="0.25">
      <c r="B37" s="13">
        <v>2</v>
      </c>
      <c r="C37" s="14" t="s">
        <v>28</v>
      </c>
      <c r="D37" s="30">
        <v>2</v>
      </c>
      <c r="E37" s="31">
        <v>160</v>
      </c>
      <c r="F37" s="34">
        <f t="shared" si="0"/>
        <v>320</v>
      </c>
      <c r="G37" s="36" t="s">
        <v>12</v>
      </c>
      <c r="H37" s="15"/>
    </row>
    <row r="38" spans="2:8" x14ac:dyDescent="0.25">
      <c r="B38" s="13">
        <v>3</v>
      </c>
      <c r="C38" s="71" t="s">
        <v>29</v>
      </c>
      <c r="D38" s="30">
        <v>1</v>
      </c>
      <c r="E38" s="31">
        <v>195</v>
      </c>
      <c r="F38" s="34">
        <f t="shared" si="0"/>
        <v>195</v>
      </c>
      <c r="G38" s="36" t="s">
        <v>12</v>
      </c>
      <c r="H38" s="15"/>
    </row>
    <row r="39" spans="2:8" x14ac:dyDescent="0.25">
      <c r="B39" s="13">
        <v>4</v>
      </c>
      <c r="C39" s="71" t="s">
        <v>31</v>
      </c>
      <c r="D39" s="30">
        <v>1</v>
      </c>
      <c r="E39" s="31">
        <v>235</v>
      </c>
      <c r="F39" s="34">
        <f t="shared" si="0"/>
        <v>235</v>
      </c>
      <c r="G39" s="36" t="s">
        <v>12</v>
      </c>
      <c r="H39" s="15"/>
    </row>
    <row r="40" spans="2:8" x14ac:dyDescent="0.25">
      <c r="B40" s="13">
        <v>5</v>
      </c>
      <c r="C40" s="71" t="s">
        <v>14</v>
      </c>
      <c r="D40" s="30">
        <v>1</v>
      </c>
      <c r="E40" s="31">
        <v>480</v>
      </c>
      <c r="F40" s="34">
        <f>SUM(D40*E40)</f>
        <v>480</v>
      </c>
      <c r="G40" s="77" t="s">
        <v>12</v>
      </c>
      <c r="H40" s="15"/>
    </row>
    <row r="41" spans="2:8" x14ac:dyDescent="0.25">
      <c r="B41" s="13">
        <v>6</v>
      </c>
      <c r="C41" s="14" t="s">
        <v>33</v>
      </c>
      <c r="D41" s="30">
        <v>1</v>
      </c>
      <c r="E41" s="31">
        <v>147</v>
      </c>
      <c r="F41" s="34">
        <f t="shared" si="0"/>
        <v>147</v>
      </c>
      <c r="G41" s="36" t="s">
        <v>12</v>
      </c>
      <c r="H41" s="15"/>
    </row>
    <row r="42" spans="2:8" x14ac:dyDescent="0.25">
      <c r="B42" s="13">
        <v>7</v>
      </c>
      <c r="C42" s="14" t="s">
        <v>34</v>
      </c>
      <c r="D42" s="30">
        <v>1</v>
      </c>
      <c r="E42" s="31">
        <v>380</v>
      </c>
      <c r="F42" s="34">
        <f t="shared" si="0"/>
        <v>380</v>
      </c>
      <c r="G42" s="36" t="s">
        <v>12</v>
      </c>
      <c r="H42" s="15"/>
    </row>
    <row r="43" spans="2:8" ht="15.75" thickBot="1" x14ac:dyDescent="0.3">
      <c r="B43" s="16"/>
      <c r="C43" s="17"/>
      <c r="D43" s="18"/>
      <c r="E43" s="48" t="s">
        <v>17</v>
      </c>
      <c r="F43" s="55">
        <f>SUM(F36:F42)</f>
        <v>2062</v>
      </c>
      <c r="G43" s="37" t="s">
        <v>12</v>
      </c>
      <c r="H43" s="19"/>
    </row>
    <row r="44" spans="2:8" x14ac:dyDescent="0.25">
      <c r="B44" s="59">
        <v>7</v>
      </c>
      <c r="C44" s="98" t="s">
        <v>35</v>
      </c>
      <c r="D44" s="102"/>
      <c r="E44" s="102"/>
      <c r="F44" s="102"/>
      <c r="G44" s="41"/>
      <c r="H44" s="40"/>
    </row>
    <row r="45" spans="2:8" x14ac:dyDescent="0.25">
      <c r="B45" s="13">
        <v>1</v>
      </c>
      <c r="C45" s="14" t="s">
        <v>11</v>
      </c>
      <c r="D45" s="30">
        <v>3</v>
      </c>
      <c r="E45" s="31">
        <v>305</v>
      </c>
      <c r="F45" s="34">
        <f t="shared" si="0"/>
        <v>915</v>
      </c>
      <c r="G45" s="36" t="s">
        <v>12</v>
      </c>
      <c r="H45" s="15"/>
    </row>
    <row r="46" spans="2:8" x14ac:dyDescent="0.25">
      <c r="B46" s="13">
        <v>2</v>
      </c>
      <c r="C46" s="12" t="s">
        <v>30</v>
      </c>
      <c r="D46" s="30">
        <v>4</v>
      </c>
      <c r="E46" s="31">
        <v>380</v>
      </c>
      <c r="F46" s="34">
        <f t="shared" si="0"/>
        <v>1520</v>
      </c>
      <c r="G46" s="36" t="s">
        <v>12</v>
      </c>
      <c r="H46" s="15"/>
    </row>
    <row r="47" spans="2:8" x14ac:dyDescent="0.25">
      <c r="B47" s="13">
        <v>3</v>
      </c>
      <c r="C47" s="12" t="s">
        <v>31</v>
      </c>
      <c r="D47" s="30">
        <v>1</v>
      </c>
      <c r="E47" s="31">
        <v>235</v>
      </c>
      <c r="F47" s="34">
        <f t="shared" si="0"/>
        <v>235</v>
      </c>
      <c r="G47" s="36" t="s">
        <v>12</v>
      </c>
      <c r="H47" s="15"/>
    </row>
    <row r="48" spans="2:8" x14ac:dyDescent="0.25">
      <c r="B48" s="13">
        <v>4</v>
      </c>
      <c r="C48" s="12" t="s">
        <v>33</v>
      </c>
      <c r="D48" s="30">
        <v>2</v>
      </c>
      <c r="E48" s="31">
        <v>147</v>
      </c>
      <c r="F48" s="34">
        <f t="shared" si="0"/>
        <v>294</v>
      </c>
      <c r="G48" s="36" t="s">
        <v>12</v>
      </c>
      <c r="H48" s="15"/>
    </row>
    <row r="49" spans="2:8" x14ac:dyDescent="0.25">
      <c r="B49" s="13">
        <v>5</v>
      </c>
      <c r="C49" s="12" t="s">
        <v>14</v>
      </c>
      <c r="D49" s="30">
        <v>1</v>
      </c>
      <c r="E49" s="31">
        <v>480</v>
      </c>
      <c r="F49" s="34">
        <f t="shared" si="0"/>
        <v>480</v>
      </c>
      <c r="G49" s="36" t="s">
        <v>12</v>
      </c>
      <c r="H49" s="15"/>
    </row>
    <row r="50" spans="2:8" x14ac:dyDescent="0.25">
      <c r="B50" s="13">
        <v>6</v>
      </c>
      <c r="C50" s="12" t="s">
        <v>16</v>
      </c>
      <c r="D50" s="30">
        <v>2</v>
      </c>
      <c r="E50" s="31">
        <v>1200</v>
      </c>
      <c r="F50" s="34">
        <f>SUM(D50*E50)</f>
        <v>2400</v>
      </c>
      <c r="G50" s="36" t="s">
        <v>12</v>
      </c>
      <c r="H50" s="15"/>
    </row>
    <row r="51" spans="2:8" x14ac:dyDescent="0.25">
      <c r="B51" s="13">
        <v>7</v>
      </c>
      <c r="C51" s="12" t="s">
        <v>15</v>
      </c>
      <c r="D51" s="30">
        <v>3</v>
      </c>
      <c r="E51" s="31">
        <v>242</v>
      </c>
      <c r="F51" s="34">
        <f>SUM(D51*E51)</f>
        <v>726</v>
      </c>
      <c r="G51" s="36" t="s">
        <v>12</v>
      </c>
      <c r="H51" s="15"/>
    </row>
    <row r="52" spans="2:8" ht="15.75" thickBot="1" x14ac:dyDescent="0.3">
      <c r="B52" s="16"/>
      <c r="C52" s="50"/>
      <c r="D52" s="18"/>
      <c r="E52" s="48" t="s">
        <v>17</v>
      </c>
      <c r="F52" s="55">
        <f>SUM(F45:F51)</f>
        <v>6570</v>
      </c>
      <c r="G52" s="37"/>
      <c r="H52" s="19"/>
    </row>
    <row r="53" spans="2:8" x14ac:dyDescent="0.25">
      <c r="B53" s="59">
        <v>8</v>
      </c>
      <c r="C53" s="98" t="s">
        <v>36</v>
      </c>
      <c r="D53" s="102"/>
      <c r="E53" s="102"/>
      <c r="F53" s="102"/>
      <c r="G53" s="41"/>
      <c r="H53" s="40"/>
    </row>
    <row r="54" spans="2:8" x14ac:dyDescent="0.25">
      <c r="B54" s="13">
        <v>1</v>
      </c>
      <c r="C54" s="72" t="s">
        <v>11</v>
      </c>
      <c r="D54" s="83">
        <v>5</v>
      </c>
      <c r="E54" s="84">
        <v>305</v>
      </c>
      <c r="F54" s="34">
        <f t="shared" si="0"/>
        <v>1525</v>
      </c>
      <c r="G54" s="36" t="s">
        <v>12</v>
      </c>
      <c r="H54" s="60"/>
    </row>
    <row r="55" spans="2:8" x14ac:dyDescent="0.25">
      <c r="B55" s="13">
        <v>2</v>
      </c>
      <c r="C55" s="72" t="s">
        <v>28</v>
      </c>
      <c r="D55" s="83">
        <v>6</v>
      </c>
      <c r="E55" s="84">
        <v>160</v>
      </c>
      <c r="F55" s="34">
        <f t="shared" si="0"/>
        <v>960</v>
      </c>
      <c r="G55" s="36" t="s">
        <v>12</v>
      </c>
      <c r="H55" s="60"/>
    </row>
    <row r="56" spans="2:8" x14ac:dyDescent="0.25">
      <c r="B56" s="13">
        <v>3</v>
      </c>
      <c r="C56" s="72" t="s">
        <v>29</v>
      </c>
      <c r="D56" s="83">
        <v>5</v>
      </c>
      <c r="E56" s="84">
        <v>195</v>
      </c>
      <c r="F56" s="34">
        <f t="shared" si="0"/>
        <v>975</v>
      </c>
      <c r="G56" s="36" t="s">
        <v>12</v>
      </c>
      <c r="H56" s="60"/>
    </row>
    <row r="57" spans="2:8" x14ac:dyDescent="0.25">
      <c r="B57" s="13">
        <v>4</v>
      </c>
      <c r="C57" s="72" t="s">
        <v>30</v>
      </c>
      <c r="D57" s="83">
        <v>6</v>
      </c>
      <c r="E57" s="84">
        <v>380</v>
      </c>
      <c r="F57" s="34">
        <f t="shared" si="0"/>
        <v>2280</v>
      </c>
      <c r="G57" s="36" t="s">
        <v>12</v>
      </c>
      <c r="H57" s="60"/>
    </row>
    <row r="58" spans="2:8" x14ac:dyDescent="0.25">
      <c r="B58" s="13">
        <v>5</v>
      </c>
      <c r="C58" s="72" t="s">
        <v>31</v>
      </c>
      <c r="D58" s="83">
        <v>4</v>
      </c>
      <c r="E58" s="84">
        <v>235</v>
      </c>
      <c r="F58" s="34">
        <f t="shared" si="0"/>
        <v>940</v>
      </c>
      <c r="G58" s="36" t="s">
        <v>12</v>
      </c>
      <c r="H58" s="60"/>
    </row>
    <row r="59" spans="2:8" x14ac:dyDescent="0.25">
      <c r="B59" s="13">
        <v>6</v>
      </c>
      <c r="C59" s="72" t="s">
        <v>33</v>
      </c>
      <c r="D59" s="83">
        <v>3</v>
      </c>
      <c r="E59" s="84">
        <v>147</v>
      </c>
      <c r="F59" s="34">
        <f t="shared" si="0"/>
        <v>441</v>
      </c>
      <c r="G59" s="36" t="s">
        <v>12</v>
      </c>
      <c r="H59" s="60"/>
    </row>
    <row r="60" spans="2:8" x14ac:dyDescent="0.25">
      <c r="B60" s="13">
        <v>7</v>
      </c>
      <c r="C60" s="72" t="s">
        <v>14</v>
      </c>
      <c r="D60" s="83">
        <v>2</v>
      </c>
      <c r="E60" s="84">
        <v>480</v>
      </c>
      <c r="F60" s="34">
        <f t="shared" si="0"/>
        <v>960</v>
      </c>
      <c r="G60" s="36" t="s">
        <v>12</v>
      </c>
      <c r="H60" s="60"/>
    </row>
    <row r="61" spans="2:8" x14ac:dyDescent="0.25">
      <c r="B61" s="13">
        <v>8</v>
      </c>
      <c r="C61" s="72" t="s">
        <v>16</v>
      </c>
      <c r="D61" s="83">
        <v>2</v>
      </c>
      <c r="E61" s="84">
        <v>1200</v>
      </c>
      <c r="F61" s="34">
        <f t="shared" si="0"/>
        <v>2400</v>
      </c>
      <c r="G61" s="36" t="s">
        <v>12</v>
      </c>
      <c r="H61" s="60"/>
    </row>
    <row r="62" spans="2:8" x14ac:dyDescent="0.25">
      <c r="B62" s="13">
        <v>9</v>
      </c>
      <c r="C62" s="72" t="s">
        <v>15</v>
      </c>
      <c r="D62" s="83">
        <v>4</v>
      </c>
      <c r="E62" s="84">
        <v>242</v>
      </c>
      <c r="F62" s="34">
        <f t="shared" si="0"/>
        <v>968</v>
      </c>
      <c r="G62" s="36" t="s">
        <v>12</v>
      </c>
      <c r="H62" s="60"/>
    </row>
    <row r="63" spans="2:8" ht="15.75" thickBot="1" x14ac:dyDescent="0.3">
      <c r="B63" s="16"/>
      <c r="C63" s="85"/>
      <c r="D63" s="85"/>
      <c r="E63" s="48" t="s">
        <v>17</v>
      </c>
      <c r="F63" s="55">
        <f>SUM(F54:F62)</f>
        <v>11449</v>
      </c>
      <c r="G63" s="37"/>
      <c r="H63" s="19"/>
    </row>
    <row r="64" spans="2:8" x14ac:dyDescent="0.25">
      <c r="B64" s="59">
        <v>9</v>
      </c>
      <c r="C64" s="104" t="s">
        <v>37</v>
      </c>
      <c r="D64" s="104"/>
      <c r="E64" s="104"/>
      <c r="F64" s="105"/>
      <c r="G64" s="41"/>
      <c r="H64" s="40"/>
    </row>
    <row r="65" spans="2:8" x14ac:dyDescent="0.25">
      <c r="B65" s="13">
        <v>1</v>
      </c>
      <c r="C65" s="72" t="s">
        <v>11</v>
      </c>
      <c r="D65" s="83">
        <v>1</v>
      </c>
      <c r="E65" s="84">
        <v>305</v>
      </c>
      <c r="F65" s="61">
        <f t="shared" si="0"/>
        <v>305</v>
      </c>
      <c r="G65" s="36" t="s">
        <v>12</v>
      </c>
      <c r="H65" s="15"/>
    </row>
    <row r="66" spans="2:8" x14ac:dyDescent="0.25">
      <c r="B66" s="13">
        <v>2</v>
      </c>
      <c r="C66" s="72" t="s">
        <v>28</v>
      </c>
      <c r="D66" s="83">
        <v>2</v>
      </c>
      <c r="E66" s="84">
        <v>160</v>
      </c>
      <c r="F66" s="61">
        <f t="shared" si="0"/>
        <v>320</v>
      </c>
      <c r="G66" s="36" t="s">
        <v>12</v>
      </c>
      <c r="H66" s="15"/>
    </row>
    <row r="67" spans="2:8" x14ac:dyDescent="0.25">
      <c r="B67" s="13">
        <v>3</v>
      </c>
      <c r="C67" s="72" t="s">
        <v>29</v>
      </c>
      <c r="D67" s="83">
        <v>2</v>
      </c>
      <c r="E67" s="84">
        <v>195</v>
      </c>
      <c r="F67" s="61">
        <f t="shared" si="0"/>
        <v>390</v>
      </c>
      <c r="G67" s="36" t="s">
        <v>12</v>
      </c>
      <c r="H67" s="15"/>
    </row>
    <row r="68" spans="2:8" x14ac:dyDescent="0.25">
      <c r="B68" s="13">
        <v>4</v>
      </c>
      <c r="C68" s="72" t="s">
        <v>31</v>
      </c>
      <c r="D68" s="83">
        <v>1</v>
      </c>
      <c r="E68" s="84">
        <v>235</v>
      </c>
      <c r="F68" s="61">
        <f t="shared" si="0"/>
        <v>235</v>
      </c>
      <c r="G68" s="36" t="s">
        <v>12</v>
      </c>
      <c r="H68" s="15"/>
    </row>
    <row r="69" spans="2:8" x14ac:dyDescent="0.25">
      <c r="B69" s="13">
        <v>5</v>
      </c>
      <c r="C69" s="72" t="s">
        <v>33</v>
      </c>
      <c r="D69" s="83">
        <v>1</v>
      </c>
      <c r="E69" s="84">
        <v>147</v>
      </c>
      <c r="F69" s="61">
        <f t="shared" si="0"/>
        <v>147</v>
      </c>
      <c r="G69" s="36" t="s">
        <v>12</v>
      </c>
      <c r="H69" s="15"/>
    </row>
    <row r="70" spans="2:8" x14ac:dyDescent="0.25">
      <c r="B70" s="13">
        <v>6</v>
      </c>
      <c r="C70" s="72" t="s">
        <v>14</v>
      </c>
      <c r="D70" s="83">
        <v>1</v>
      </c>
      <c r="E70" s="84">
        <v>480</v>
      </c>
      <c r="F70" s="61">
        <f t="shared" si="0"/>
        <v>480</v>
      </c>
      <c r="G70" s="36" t="s">
        <v>12</v>
      </c>
      <c r="H70" s="15"/>
    </row>
    <row r="71" spans="2:8" x14ac:dyDescent="0.25">
      <c r="B71" s="13">
        <v>7</v>
      </c>
      <c r="C71" s="72" t="s">
        <v>34</v>
      </c>
      <c r="D71" s="83">
        <v>1</v>
      </c>
      <c r="E71" s="84">
        <v>380</v>
      </c>
      <c r="F71" s="61">
        <f t="shared" si="0"/>
        <v>380</v>
      </c>
      <c r="G71" s="36" t="s">
        <v>12</v>
      </c>
      <c r="H71" s="15"/>
    </row>
    <row r="72" spans="2:8" x14ac:dyDescent="0.25">
      <c r="B72" s="13">
        <v>8</v>
      </c>
      <c r="C72" s="72" t="s">
        <v>38</v>
      </c>
      <c r="D72" s="83">
        <v>1</v>
      </c>
      <c r="E72" s="84">
        <v>340</v>
      </c>
      <c r="F72" s="61">
        <f t="shared" si="0"/>
        <v>340</v>
      </c>
      <c r="G72" s="36" t="s">
        <v>12</v>
      </c>
      <c r="H72" s="15"/>
    </row>
    <row r="73" spans="2:8" x14ac:dyDescent="0.25">
      <c r="B73" s="13">
        <v>9</v>
      </c>
      <c r="C73" s="72" t="s">
        <v>16</v>
      </c>
      <c r="D73" s="83">
        <v>1</v>
      </c>
      <c r="E73" s="84">
        <v>1200</v>
      </c>
      <c r="F73" s="61">
        <f t="shared" si="0"/>
        <v>1200</v>
      </c>
      <c r="G73" s="36" t="s">
        <v>12</v>
      </c>
      <c r="H73" s="15"/>
    </row>
    <row r="74" spans="2:8" x14ac:dyDescent="0.25">
      <c r="B74" s="13">
        <v>10</v>
      </c>
      <c r="C74" s="72" t="s">
        <v>15</v>
      </c>
      <c r="D74" s="83">
        <v>1</v>
      </c>
      <c r="E74" s="84">
        <v>242</v>
      </c>
      <c r="F74" s="61">
        <f t="shared" si="0"/>
        <v>242</v>
      </c>
      <c r="G74" s="36" t="s">
        <v>12</v>
      </c>
      <c r="H74" s="15"/>
    </row>
    <row r="75" spans="2:8" ht="15.75" thickBot="1" x14ac:dyDescent="0.3">
      <c r="B75" s="16"/>
      <c r="C75" s="85"/>
      <c r="D75" s="85"/>
      <c r="E75" s="48" t="s">
        <v>17</v>
      </c>
      <c r="F75" s="55">
        <f>SUM(F65:F74)</f>
        <v>4039</v>
      </c>
      <c r="G75" s="37"/>
      <c r="H75" s="19"/>
    </row>
    <row r="76" spans="2:8" x14ac:dyDescent="0.25">
      <c r="B76" s="59">
        <v>10</v>
      </c>
      <c r="C76" s="97" t="s">
        <v>39</v>
      </c>
      <c r="D76" s="97"/>
      <c r="E76" s="97"/>
      <c r="F76" s="98"/>
      <c r="G76" s="41"/>
      <c r="H76" s="40"/>
    </row>
    <row r="77" spans="2:8" x14ac:dyDescent="0.25">
      <c r="B77" s="13">
        <v>1</v>
      </c>
      <c r="C77" s="72" t="s">
        <v>11</v>
      </c>
      <c r="D77" s="83">
        <v>1</v>
      </c>
      <c r="E77" s="84">
        <v>305</v>
      </c>
      <c r="F77" s="34">
        <f t="shared" si="0"/>
        <v>305</v>
      </c>
      <c r="G77" s="36" t="s">
        <v>12</v>
      </c>
      <c r="H77" s="15"/>
    </row>
    <row r="78" spans="2:8" x14ac:dyDescent="0.25">
      <c r="B78" s="13">
        <v>2</v>
      </c>
      <c r="C78" s="72" t="s">
        <v>28</v>
      </c>
      <c r="D78" s="83">
        <v>1</v>
      </c>
      <c r="E78" s="84">
        <v>160</v>
      </c>
      <c r="F78" s="34">
        <f t="shared" si="0"/>
        <v>160</v>
      </c>
      <c r="G78" s="36" t="s">
        <v>12</v>
      </c>
      <c r="H78" s="15"/>
    </row>
    <row r="79" spans="2:8" x14ac:dyDescent="0.25">
      <c r="B79" s="13">
        <v>3</v>
      </c>
      <c r="C79" s="72" t="s">
        <v>30</v>
      </c>
      <c r="D79" s="83">
        <v>2</v>
      </c>
      <c r="E79" s="84">
        <v>380</v>
      </c>
      <c r="F79" s="34">
        <f t="shared" si="0"/>
        <v>760</v>
      </c>
      <c r="G79" s="36" t="s">
        <v>12</v>
      </c>
      <c r="H79" s="15"/>
    </row>
    <row r="80" spans="2:8" x14ac:dyDescent="0.25">
      <c r="B80" s="13">
        <v>4</v>
      </c>
      <c r="C80" s="72" t="s">
        <v>15</v>
      </c>
      <c r="D80" s="83">
        <v>1</v>
      </c>
      <c r="E80" s="84">
        <v>242</v>
      </c>
      <c r="F80" s="34">
        <f t="shared" si="0"/>
        <v>242</v>
      </c>
      <c r="G80" s="36" t="s">
        <v>12</v>
      </c>
      <c r="H80" s="15"/>
    </row>
    <row r="81" spans="2:8" ht="15.75" thickBot="1" x14ac:dyDescent="0.3">
      <c r="B81" s="16"/>
      <c r="C81" s="85"/>
      <c r="D81" s="85"/>
      <c r="E81" s="48" t="s">
        <v>17</v>
      </c>
      <c r="F81" s="62">
        <f>SUM(F77:F80)</f>
        <v>1467</v>
      </c>
      <c r="G81" s="37"/>
      <c r="H81" s="19"/>
    </row>
    <row r="82" spans="2:8" x14ac:dyDescent="0.25">
      <c r="B82" s="59">
        <v>11</v>
      </c>
      <c r="C82" s="97" t="s">
        <v>40</v>
      </c>
      <c r="D82" s="97"/>
      <c r="E82" s="97"/>
      <c r="F82" s="98"/>
      <c r="G82" s="41"/>
      <c r="H82" s="40"/>
    </row>
    <row r="83" spans="2:8" x14ac:dyDescent="0.25">
      <c r="B83" s="13">
        <v>1</v>
      </c>
      <c r="C83" s="72" t="s">
        <v>28</v>
      </c>
      <c r="D83" s="83">
        <v>1</v>
      </c>
      <c r="E83" s="84">
        <v>160</v>
      </c>
      <c r="F83" s="34">
        <f t="shared" si="0"/>
        <v>160</v>
      </c>
      <c r="G83" s="36" t="s">
        <v>12</v>
      </c>
      <c r="H83" s="15"/>
    </row>
    <row r="84" spans="2:8" x14ac:dyDescent="0.25">
      <c r="B84" s="13">
        <v>2</v>
      </c>
      <c r="C84" s="72" t="s">
        <v>30</v>
      </c>
      <c r="D84" s="83">
        <v>3</v>
      </c>
      <c r="E84" s="84">
        <v>380</v>
      </c>
      <c r="F84" s="34">
        <f t="shared" si="0"/>
        <v>1140</v>
      </c>
      <c r="G84" s="36" t="s">
        <v>12</v>
      </c>
      <c r="H84" s="15"/>
    </row>
    <row r="85" spans="2:8" x14ac:dyDescent="0.25">
      <c r="B85" s="13">
        <v>3</v>
      </c>
      <c r="C85" s="72" t="s">
        <v>15</v>
      </c>
      <c r="D85" s="83">
        <v>1</v>
      </c>
      <c r="E85" s="84">
        <v>242</v>
      </c>
      <c r="F85" s="34">
        <f t="shared" si="0"/>
        <v>242</v>
      </c>
      <c r="G85" s="36" t="s">
        <v>12</v>
      </c>
      <c r="H85" s="15"/>
    </row>
    <row r="86" spans="2:8" ht="15.75" thickBot="1" x14ac:dyDescent="0.3">
      <c r="B86" s="16"/>
      <c r="C86" s="85"/>
      <c r="D86" s="85"/>
      <c r="E86" s="48" t="s">
        <v>17</v>
      </c>
      <c r="F86" s="62">
        <f>SUM(F83:F85)</f>
        <v>1542</v>
      </c>
      <c r="G86" s="37"/>
      <c r="H86" s="19"/>
    </row>
    <row r="87" spans="2:8" x14ac:dyDescent="0.25">
      <c r="B87" s="59">
        <v>12</v>
      </c>
      <c r="C87" s="97" t="s">
        <v>41</v>
      </c>
      <c r="D87" s="97"/>
      <c r="E87" s="97"/>
      <c r="F87" s="98"/>
      <c r="G87" s="41"/>
      <c r="H87" s="40"/>
    </row>
    <row r="88" spans="2:8" x14ac:dyDescent="0.25">
      <c r="B88" s="13">
        <v>1</v>
      </c>
      <c r="C88" s="72" t="s">
        <v>11</v>
      </c>
      <c r="D88" s="83">
        <v>1</v>
      </c>
      <c r="E88" s="84">
        <v>305</v>
      </c>
      <c r="F88" s="34">
        <f t="shared" si="0"/>
        <v>305</v>
      </c>
      <c r="G88" s="36" t="s">
        <v>12</v>
      </c>
      <c r="H88" s="15"/>
    </row>
    <row r="89" spans="2:8" x14ac:dyDescent="0.25">
      <c r="B89" s="13">
        <v>2</v>
      </c>
      <c r="C89" s="72" t="s">
        <v>28</v>
      </c>
      <c r="D89" s="83">
        <v>1</v>
      </c>
      <c r="E89" s="84">
        <v>160</v>
      </c>
      <c r="F89" s="34">
        <f t="shared" si="0"/>
        <v>160</v>
      </c>
      <c r="G89" s="36" t="s">
        <v>12</v>
      </c>
      <c r="H89" s="15"/>
    </row>
    <row r="90" spans="2:8" x14ac:dyDescent="0.25">
      <c r="B90" s="13">
        <v>3</v>
      </c>
      <c r="C90" s="72" t="s">
        <v>29</v>
      </c>
      <c r="D90" s="83">
        <v>1</v>
      </c>
      <c r="E90" s="84">
        <v>195</v>
      </c>
      <c r="F90" s="34">
        <f t="shared" si="0"/>
        <v>195</v>
      </c>
      <c r="G90" s="36" t="s">
        <v>12</v>
      </c>
      <c r="H90" s="15"/>
    </row>
    <row r="91" spans="2:8" x14ac:dyDescent="0.25">
      <c r="B91" s="13">
        <v>4</v>
      </c>
      <c r="C91" s="72" t="s">
        <v>33</v>
      </c>
      <c r="D91" s="83">
        <v>1</v>
      </c>
      <c r="E91" s="84">
        <v>147</v>
      </c>
      <c r="F91" s="34">
        <f t="shared" si="0"/>
        <v>147</v>
      </c>
      <c r="G91" s="36" t="s">
        <v>12</v>
      </c>
      <c r="H91" s="15"/>
    </row>
    <row r="92" spans="2:8" x14ac:dyDescent="0.25">
      <c r="B92" s="13">
        <v>5</v>
      </c>
      <c r="C92" s="72" t="s">
        <v>14</v>
      </c>
      <c r="D92" s="83">
        <v>1</v>
      </c>
      <c r="E92" s="84">
        <v>480</v>
      </c>
      <c r="F92" s="34">
        <f t="shared" si="0"/>
        <v>480</v>
      </c>
      <c r="G92" s="36" t="s">
        <v>12</v>
      </c>
      <c r="H92" s="15"/>
    </row>
    <row r="93" spans="2:8" ht="15.75" thickBot="1" x14ac:dyDescent="0.3">
      <c r="B93" s="16"/>
      <c r="C93" s="85"/>
      <c r="D93" s="85"/>
      <c r="E93" s="48" t="s">
        <v>17</v>
      </c>
      <c r="F93" s="62">
        <f>SUM(F88:F92)</f>
        <v>1287</v>
      </c>
      <c r="G93" s="37"/>
      <c r="H93" s="19"/>
    </row>
    <row r="94" spans="2:8" x14ac:dyDescent="0.25">
      <c r="B94" s="59">
        <v>13</v>
      </c>
      <c r="C94" s="97" t="s">
        <v>42</v>
      </c>
      <c r="D94" s="97"/>
      <c r="E94" s="97"/>
      <c r="F94" s="98"/>
      <c r="G94" s="41"/>
      <c r="H94" s="40"/>
    </row>
    <row r="95" spans="2:8" x14ac:dyDescent="0.25">
      <c r="B95" s="13">
        <v>1</v>
      </c>
      <c r="C95" s="72" t="s">
        <v>11</v>
      </c>
      <c r="D95" s="83">
        <v>3</v>
      </c>
      <c r="E95" s="84">
        <v>305</v>
      </c>
      <c r="F95" s="34">
        <f t="shared" si="0"/>
        <v>915</v>
      </c>
      <c r="G95" s="36" t="s">
        <v>12</v>
      </c>
      <c r="H95" s="15"/>
    </row>
    <row r="96" spans="2:8" x14ac:dyDescent="0.25">
      <c r="B96" s="13">
        <v>2</v>
      </c>
      <c r="C96" s="72" t="s">
        <v>28</v>
      </c>
      <c r="D96" s="83">
        <v>6</v>
      </c>
      <c r="E96" s="84">
        <v>160</v>
      </c>
      <c r="F96" s="34">
        <f t="shared" si="0"/>
        <v>960</v>
      </c>
      <c r="G96" s="36" t="s">
        <v>12</v>
      </c>
      <c r="H96" s="15"/>
    </row>
    <row r="97" spans="2:8" x14ac:dyDescent="0.25">
      <c r="B97" s="13">
        <v>3</v>
      </c>
      <c r="C97" s="72" t="s">
        <v>29</v>
      </c>
      <c r="D97" s="83">
        <v>3</v>
      </c>
      <c r="E97" s="84">
        <v>195</v>
      </c>
      <c r="F97" s="34">
        <f t="shared" si="0"/>
        <v>585</v>
      </c>
      <c r="G97" s="36" t="s">
        <v>12</v>
      </c>
      <c r="H97" s="15"/>
    </row>
    <row r="98" spans="2:8" x14ac:dyDescent="0.25">
      <c r="B98" s="13">
        <v>4</v>
      </c>
      <c r="C98" s="72" t="s">
        <v>30</v>
      </c>
      <c r="D98" s="83">
        <v>7</v>
      </c>
      <c r="E98" s="84">
        <v>380</v>
      </c>
      <c r="F98" s="34">
        <f t="shared" si="0"/>
        <v>2660</v>
      </c>
      <c r="G98" s="36" t="s">
        <v>12</v>
      </c>
      <c r="H98" s="15"/>
    </row>
    <row r="99" spans="2:8" x14ac:dyDescent="0.25">
      <c r="B99" s="13">
        <v>5</v>
      </c>
      <c r="C99" s="72" t="s">
        <v>31</v>
      </c>
      <c r="D99" s="83">
        <v>4</v>
      </c>
      <c r="E99" s="84">
        <v>235</v>
      </c>
      <c r="F99" s="34">
        <f t="shared" si="0"/>
        <v>940</v>
      </c>
      <c r="G99" s="36" t="s">
        <v>12</v>
      </c>
      <c r="H99" s="15"/>
    </row>
    <row r="100" spans="2:8" x14ac:dyDescent="0.25">
      <c r="B100" s="13">
        <v>6</v>
      </c>
      <c r="C100" s="72" t="s">
        <v>33</v>
      </c>
      <c r="D100" s="83">
        <v>2</v>
      </c>
      <c r="E100" s="84">
        <v>147</v>
      </c>
      <c r="F100" s="34">
        <f>SUM(D100*E100)</f>
        <v>294</v>
      </c>
      <c r="G100" s="36" t="s">
        <v>12</v>
      </c>
      <c r="H100" s="15"/>
    </row>
    <row r="101" spans="2:8" x14ac:dyDescent="0.25">
      <c r="B101" s="13">
        <v>7</v>
      </c>
      <c r="C101" s="72" t="s">
        <v>14</v>
      </c>
      <c r="D101" s="83">
        <v>2</v>
      </c>
      <c r="E101" s="84">
        <v>480</v>
      </c>
      <c r="F101" s="34">
        <f t="shared" si="0"/>
        <v>960</v>
      </c>
      <c r="G101" s="36" t="s">
        <v>12</v>
      </c>
      <c r="H101" s="15"/>
    </row>
    <row r="102" spans="2:8" x14ac:dyDescent="0.25">
      <c r="B102" s="13">
        <v>8</v>
      </c>
      <c r="C102" s="72" t="s">
        <v>34</v>
      </c>
      <c r="D102" s="83">
        <v>1</v>
      </c>
      <c r="E102" s="84">
        <v>380</v>
      </c>
      <c r="F102" s="34">
        <f t="shared" si="0"/>
        <v>380</v>
      </c>
      <c r="G102" s="36" t="s">
        <v>12</v>
      </c>
      <c r="H102" s="15"/>
    </row>
    <row r="103" spans="2:8" x14ac:dyDescent="0.25">
      <c r="B103" s="13">
        <v>9</v>
      </c>
      <c r="C103" s="72" t="s">
        <v>16</v>
      </c>
      <c r="D103" s="83">
        <v>2</v>
      </c>
      <c r="E103" s="84">
        <v>1200</v>
      </c>
      <c r="F103" s="34">
        <f t="shared" si="0"/>
        <v>2400</v>
      </c>
      <c r="G103" s="36" t="s">
        <v>12</v>
      </c>
      <c r="H103" s="15"/>
    </row>
    <row r="104" spans="2:8" x14ac:dyDescent="0.25">
      <c r="B104" s="13">
        <v>10</v>
      </c>
      <c r="C104" s="72" t="s">
        <v>15</v>
      </c>
      <c r="D104" s="83">
        <v>3</v>
      </c>
      <c r="E104" s="84">
        <v>242</v>
      </c>
      <c r="F104" s="34">
        <f t="shared" si="0"/>
        <v>726</v>
      </c>
      <c r="G104" s="36" t="s">
        <v>12</v>
      </c>
      <c r="H104" s="15"/>
    </row>
    <row r="105" spans="2:8" ht="15.75" thickBot="1" x14ac:dyDescent="0.3">
      <c r="B105" s="16"/>
      <c r="C105" s="85"/>
      <c r="D105" s="85"/>
      <c r="E105" s="48" t="s">
        <v>17</v>
      </c>
      <c r="F105" s="62">
        <f>SUM(F95:F104)</f>
        <v>10820</v>
      </c>
      <c r="G105" s="37"/>
      <c r="H105" s="19"/>
    </row>
    <row r="106" spans="2:8" x14ac:dyDescent="0.25">
      <c r="B106" s="59">
        <v>14</v>
      </c>
      <c r="C106" s="97" t="s">
        <v>43</v>
      </c>
      <c r="D106" s="97"/>
      <c r="E106" s="97"/>
      <c r="F106" s="98"/>
      <c r="G106" s="41"/>
      <c r="H106" s="40"/>
    </row>
    <row r="107" spans="2:8" x14ac:dyDescent="0.25">
      <c r="B107" s="13">
        <v>1</v>
      </c>
      <c r="C107" s="72" t="s">
        <v>28</v>
      </c>
      <c r="D107" s="83">
        <v>3</v>
      </c>
      <c r="E107" s="84">
        <v>160</v>
      </c>
      <c r="F107" s="34">
        <f>SUM(D107*E107)</f>
        <v>480</v>
      </c>
      <c r="G107" s="36" t="s">
        <v>12</v>
      </c>
      <c r="H107" s="15"/>
    </row>
    <row r="108" spans="2:8" x14ac:dyDescent="0.25">
      <c r="B108" s="13">
        <v>2</v>
      </c>
      <c r="C108" s="72" t="s">
        <v>30</v>
      </c>
      <c r="D108" s="83">
        <v>3</v>
      </c>
      <c r="E108" s="84">
        <v>380</v>
      </c>
      <c r="F108" s="34">
        <f>SUM(D108*E108)</f>
        <v>1140</v>
      </c>
      <c r="G108" s="36" t="s">
        <v>12</v>
      </c>
      <c r="H108" s="15"/>
    </row>
    <row r="109" spans="2:8" x14ac:dyDescent="0.25">
      <c r="B109" s="13">
        <v>3</v>
      </c>
      <c r="C109" s="72" t="s">
        <v>16</v>
      </c>
      <c r="D109" s="83">
        <v>1</v>
      </c>
      <c r="E109" s="84">
        <v>1200</v>
      </c>
      <c r="F109" s="34">
        <f>SUM(D109*E109)</f>
        <v>1200</v>
      </c>
      <c r="G109" s="36" t="s">
        <v>12</v>
      </c>
      <c r="H109" s="15"/>
    </row>
    <row r="110" spans="2:8" ht="15.75" thickBot="1" x14ac:dyDescent="0.3">
      <c r="B110" s="16"/>
      <c r="C110" s="85"/>
      <c r="D110" s="85"/>
      <c r="E110" s="48" t="s">
        <v>17</v>
      </c>
      <c r="F110" s="62">
        <f>SUM(F107:F109)</f>
        <v>2820</v>
      </c>
      <c r="G110" s="37"/>
      <c r="H110" s="19"/>
    </row>
    <row r="111" spans="2:8" x14ac:dyDescent="0.25">
      <c r="B111" s="59">
        <v>15</v>
      </c>
      <c r="C111" s="97" t="s">
        <v>44</v>
      </c>
      <c r="D111" s="97"/>
      <c r="E111" s="97"/>
      <c r="F111" s="98"/>
      <c r="G111" s="41"/>
      <c r="H111" s="40"/>
    </row>
    <row r="112" spans="2:8" x14ac:dyDescent="0.25">
      <c r="B112" s="13">
        <v>1</v>
      </c>
      <c r="C112" s="72" t="s">
        <v>11</v>
      </c>
      <c r="D112" s="83">
        <v>1</v>
      </c>
      <c r="E112" s="84">
        <v>305</v>
      </c>
      <c r="F112" s="34">
        <f t="shared" si="0"/>
        <v>305</v>
      </c>
      <c r="G112" s="36" t="s">
        <v>12</v>
      </c>
      <c r="H112" s="15"/>
    </row>
    <row r="113" spans="2:8" x14ac:dyDescent="0.25">
      <c r="B113" s="13">
        <v>2</v>
      </c>
      <c r="C113" s="72" t="s">
        <v>28</v>
      </c>
      <c r="D113" s="83">
        <v>2</v>
      </c>
      <c r="E113" s="84">
        <v>160</v>
      </c>
      <c r="F113" s="34">
        <f t="shared" si="0"/>
        <v>320</v>
      </c>
      <c r="G113" s="36" t="s">
        <v>12</v>
      </c>
      <c r="H113" s="15"/>
    </row>
    <row r="114" spans="2:8" x14ac:dyDescent="0.25">
      <c r="B114" s="13">
        <v>3</v>
      </c>
      <c r="C114" s="72" t="s">
        <v>29</v>
      </c>
      <c r="D114" s="83">
        <v>1</v>
      </c>
      <c r="E114" s="84">
        <v>195</v>
      </c>
      <c r="F114" s="34">
        <f t="shared" si="0"/>
        <v>195</v>
      </c>
      <c r="G114" s="36" t="s">
        <v>12</v>
      </c>
      <c r="H114" s="15"/>
    </row>
    <row r="115" spans="2:8" x14ac:dyDescent="0.25">
      <c r="B115" s="13">
        <v>4</v>
      </c>
      <c r="C115" s="72" t="s">
        <v>31</v>
      </c>
      <c r="D115" s="83">
        <v>1</v>
      </c>
      <c r="E115" s="84">
        <v>235</v>
      </c>
      <c r="F115" s="34">
        <f t="shared" si="0"/>
        <v>235</v>
      </c>
      <c r="G115" s="36" t="s">
        <v>12</v>
      </c>
      <c r="H115" s="15"/>
    </row>
    <row r="116" spans="2:8" x14ac:dyDescent="0.25">
      <c r="B116" s="13">
        <v>5</v>
      </c>
      <c r="C116" s="72" t="s">
        <v>33</v>
      </c>
      <c r="D116" s="83">
        <v>1</v>
      </c>
      <c r="E116" s="84">
        <v>147</v>
      </c>
      <c r="F116" s="34">
        <f t="shared" si="0"/>
        <v>147</v>
      </c>
      <c r="G116" s="36" t="s">
        <v>12</v>
      </c>
      <c r="H116" s="15"/>
    </row>
    <row r="117" spans="2:8" x14ac:dyDescent="0.25">
      <c r="B117" s="13">
        <v>6</v>
      </c>
      <c r="C117" s="72" t="s">
        <v>14</v>
      </c>
      <c r="D117" s="83">
        <v>1</v>
      </c>
      <c r="E117" s="84">
        <v>480</v>
      </c>
      <c r="F117" s="34">
        <f t="shared" si="0"/>
        <v>480</v>
      </c>
      <c r="G117" s="36" t="s">
        <v>12</v>
      </c>
      <c r="H117" s="15"/>
    </row>
    <row r="118" spans="2:8" ht="15.75" thickBot="1" x14ac:dyDescent="0.3">
      <c r="B118" s="16"/>
      <c r="C118" s="85"/>
      <c r="D118" s="85"/>
      <c r="E118" s="48" t="s">
        <v>17</v>
      </c>
      <c r="F118" s="62">
        <f>SUM(F112:F117)</f>
        <v>1682</v>
      </c>
      <c r="G118" s="37"/>
      <c r="H118" s="19"/>
    </row>
    <row r="119" spans="2:8" x14ac:dyDescent="0.25">
      <c r="B119" s="59">
        <v>16</v>
      </c>
      <c r="C119" s="97" t="s">
        <v>45</v>
      </c>
      <c r="D119" s="97"/>
      <c r="E119" s="97"/>
      <c r="F119" s="98"/>
      <c r="G119" s="41"/>
      <c r="H119" s="40"/>
    </row>
    <row r="120" spans="2:8" x14ac:dyDescent="0.25">
      <c r="B120" s="13">
        <v>1</v>
      </c>
      <c r="C120" s="72" t="s">
        <v>11</v>
      </c>
      <c r="D120" s="83">
        <v>1</v>
      </c>
      <c r="E120" s="84">
        <v>305</v>
      </c>
      <c r="F120" s="34">
        <f t="shared" si="0"/>
        <v>305</v>
      </c>
      <c r="G120" s="36" t="s">
        <v>12</v>
      </c>
      <c r="H120" s="15"/>
    </row>
    <row r="121" spans="2:8" x14ac:dyDescent="0.25">
      <c r="B121" s="13">
        <v>2</v>
      </c>
      <c r="C121" s="72" t="s">
        <v>28</v>
      </c>
      <c r="D121" s="83">
        <v>2</v>
      </c>
      <c r="E121" s="84">
        <v>160</v>
      </c>
      <c r="F121" s="34">
        <f t="shared" si="0"/>
        <v>320</v>
      </c>
      <c r="G121" s="36" t="s">
        <v>12</v>
      </c>
      <c r="H121" s="15"/>
    </row>
    <row r="122" spans="2:8" x14ac:dyDescent="0.25">
      <c r="B122" s="13">
        <v>3</v>
      </c>
      <c r="C122" s="72" t="s">
        <v>30</v>
      </c>
      <c r="D122" s="83">
        <v>2</v>
      </c>
      <c r="E122" s="84">
        <v>380</v>
      </c>
      <c r="F122" s="34">
        <f t="shared" si="0"/>
        <v>760</v>
      </c>
      <c r="G122" s="36" t="s">
        <v>12</v>
      </c>
      <c r="H122" s="15"/>
    </row>
    <row r="123" spans="2:8" x14ac:dyDescent="0.25">
      <c r="B123" s="13">
        <v>4</v>
      </c>
      <c r="C123" s="72" t="s">
        <v>15</v>
      </c>
      <c r="D123" s="83">
        <v>1</v>
      </c>
      <c r="E123" s="84">
        <v>242</v>
      </c>
      <c r="F123" s="34">
        <f t="shared" si="0"/>
        <v>242</v>
      </c>
      <c r="G123" s="36" t="s">
        <v>12</v>
      </c>
      <c r="H123" s="15"/>
    </row>
    <row r="124" spans="2:8" ht="15.75" thickBot="1" x14ac:dyDescent="0.3">
      <c r="B124" s="16"/>
      <c r="C124" s="85"/>
      <c r="D124" s="85"/>
      <c r="E124" s="48" t="s">
        <v>17</v>
      </c>
      <c r="F124" s="62">
        <f>SUM(F120:F123)</f>
        <v>1627</v>
      </c>
      <c r="G124" s="37"/>
      <c r="H124" s="19"/>
    </row>
    <row r="125" spans="2:8" x14ac:dyDescent="0.25">
      <c r="B125" s="59">
        <v>17</v>
      </c>
      <c r="C125" s="97" t="s">
        <v>46</v>
      </c>
      <c r="D125" s="97"/>
      <c r="E125" s="97"/>
      <c r="F125" s="98"/>
      <c r="G125" s="41"/>
      <c r="H125" s="40"/>
    </row>
    <row r="126" spans="2:8" x14ac:dyDescent="0.25">
      <c r="B126" s="13">
        <v>1</v>
      </c>
      <c r="C126" s="72" t="s">
        <v>11</v>
      </c>
      <c r="D126" s="83">
        <v>1</v>
      </c>
      <c r="E126" s="84">
        <v>305</v>
      </c>
      <c r="F126" s="34">
        <f t="shared" si="0"/>
        <v>305</v>
      </c>
      <c r="G126" s="36" t="s">
        <v>12</v>
      </c>
      <c r="H126" s="15"/>
    </row>
    <row r="127" spans="2:8" x14ac:dyDescent="0.25">
      <c r="B127" s="13">
        <v>2</v>
      </c>
      <c r="C127" s="72" t="s">
        <v>29</v>
      </c>
      <c r="D127" s="83">
        <v>1</v>
      </c>
      <c r="E127" s="84">
        <v>195</v>
      </c>
      <c r="F127" s="34">
        <f t="shared" si="0"/>
        <v>195</v>
      </c>
      <c r="G127" s="36" t="s">
        <v>12</v>
      </c>
      <c r="H127" s="15"/>
    </row>
    <row r="128" spans="2:8" x14ac:dyDescent="0.25">
      <c r="B128" s="13">
        <v>3</v>
      </c>
      <c r="C128" s="72" t="s">
        <v>30</v>
      </c>
      <c r="D128" s="83">
        <v>3</v>
      </c>
      <c r="E128" s="84">
        <v>380</v>
      </c>
      <c r="F128" s="34">
        <f t="shared" si="0"/>
        <v>1140</v>
      </c>
      <c r="G128" s="36" t="s">
        <v>12</v>
      </c>
      <c r="H128" s="15"/>
    </row>
    <row r="129" spans="2:8" x14ac:dyDescent="0.25">
      <c r="B129" s="13">
        <v>4</v>
      </c>
      <c r="C129" s="72" t="s">
        <v>31</v>
      </c>
      <c r="D129" s="83">
        <v>1</v>
      </c>
      <c r="E129" s="84">
        <v>235</v>
      </c>
      <c r="F129" s="34">
        <f t="shared" si="0"/>
        <v>235</v>
      </c>
      <c r="G129" s="36" t="s">
        <v>12</v>
      </c>
      <c r="H129" s="15"/>
    </row>
    <row r="130" spans="2:8" x14ac:dyDescent="0.25">
      <c r="B130" s="13">
        <v>5</v>
      </c>
      <c r="C130" s="72" t="s">
        <v>38</v>
      </c>
      <c r="D130" s="83">
        <v>1</v>
      </c>
      <c r="E130" s="84">
        <v>340</v>
      </c>
      <c r="F130" s="34">
        <f t="shared" si="0"/>
        <v>340</v>
      </c>
      <c r="G130" s="36" t="s">
        <v>12</v>
      </c>
      <c r="H130" s="15"/>
    </row>
    <row r="131" spans="2:8" ht="15.75" thickBot="1" x14ac:dyDescent="0.3">
      <c r="B131" s="16"/>
      <c r="C131" s="47"/>
      <c r="D131" s="18"/>
      <c r="E131" s="63" t="s">
        <v>17</v>
      </c>
      <c r="F131" s="62">
        <f>SUM(F126:F130)</f>
        <v>2215</v>
      </c>
      <c r="G131" s="37"/>
      <c r="H131" s="19"/>
    </row>
    <row r="132" spans="2:8" x14ac:dyDescent="0.25">
      <c r="B132" s="59">
        <v>18</v>
      </c>
      <c r="C132" s="97" t="s">
        <v>47</v>
      </c>
      <c r="D132" s="97"/>
      <c r="E132" s="97"/>
      <c r="F132" s="98"/>
      <c r="G132" s="41"/>
      <c r="H132" s="40"/>
    </row>
    <row r="133" spans="2:8" x14ac:dyDescent="0.25">
      <c r="B133" s="13">
        <v>1</v>
      </c>
      <c r="C133" s="56" t="s">
        <v>11</v>
      </c>
      <c r="D133" s="30">
        <v>1</v>
      </c>
      <c r="E133" s="84">
        <v>305</v>
      </c>
      <c r="F133" s="34">
        <f t="shared" si="0"/>
        <v>305</v>
      </c>
      <c r="G133" s="36" t="s">
        <v>12</v>
      </c>
      <c r="H133" s="15"/>
    </row>
    <row r="134" spans="2:8" x14ac:dyDescent="0.25">
      <c r="B134" s="13">
        <v>2</v>
      </c>
      <c r="C134" s="56" t="s">
        <v>29</v>
      </c>
      <c r="D134" s="30">
        <v>1</v>
      </c>
      <c r="E134" s="84">
        <v>195</v>
      </c>
      <c r="F134" s="34">
        <f t="shared" si="0"/>
        <v>195</v>
      </c>
      <c r="G134" s="36" t="s">
        <v>12</v>
      </c>
      <c r="H134" s="15"/>
    </row>
    <row r="135" spans="2:8" x14ac:dyDescent="0.25">
      <c r="B135" s="13">
        <v>3</v>
      </c>
      <c r="C135" s="56" t="s">
        <v>30</v>
      </c>
      <c r="D135" s="30">
        <v>2</v>
      </c>
      <c r="E135" s="84">
        <v>380</v>
      </c>
      <c r="F135" s="34">
        <f t="shared" si="0"/>
        <v>760</v>
      </c>
      <c r="G135" s="36" t="s">
        <v>12</v>
      </c>
      <c r="H135" s="15"/>
    </row>
    <row r="136" spans="2:8" x14ac:dyDescent="0.25">
      <c r="B136" s="13">
        <v>4</v>
      </c>
      <c r="C136" s="56" t="s">
        <v>16</v>
      </c>
      <c r="D136" s="30">
        <v>1</v>
      </c>
      <c r="E136" s="64">
        <v>1200</v>
      </c>
      <c r="F136" s="34">
        <f t="shared" si="0"/>
        <v>1200</v>
      </c>
      <c r="G136" s="36" t="s">
        <v>12</v>
      </c>
      <c r="H136" s="15"/>
    </row>
    <row r="137" spans="2:8" x14ac:dyDescent="0.25">
      <c r="B137" s="13">
        <v>5</v>
      </c>
      <c r="C137" s="56" t="s">
        <v>15</v>
      </c>
      <c r="D137" s="30">
        <v>1</v>
      </c>
      <c r="E137" s="84">
        <v>242</v>
      </c>
      <c r="F137" s="34">
        <f t="shared" si="0"/>
        <v>242</v>
      </c>
      <c r="G137" s="36" t="s">
        <v>12</v>
      </c>
      <c r="H137" s="15"/>
    </row>
    <row r="138" spans="2:8" ht="15.75" thickBot="1" x14ac:dyDescent="0.3">
      <c r="B138" s="16"/>
      <c r="C138" s="47"/>
      <c r="D138" s="35"/>
      <c r="E138" s="63" t="s">
        <v>17</v>
      </c>
      <c r="F138" s="62">
        <f>SUM(F133:F137)</f>
        <v>2702</v>
      </c>
      <c r="G138" s="37"/>
      <c r="H138" s="19"/>
    </row>
    <row r="139" spans="2:8" x14ac:dyDescent="0.25">
      <c r="B139" s="59">
        <v>19</v>
      </c>
      <c r="C139" s="97" t="s">
        <v>48</v>
      </c>
      <c r="D139" s="97"/>
      <c r="E139" s="97"/>
      <c r="F139" s="98"/>
      <c r="G139" s="41"/>
      <c r="H139" s="40"/>
    </row>
    <row r="140" spans="2:8" x14ac:dyDescent="0.25">
      <c r="B140" s="13">
        <v>1</v>
      </c>
      <c r="C140" s="56" t="s">
        <v>28</v>
      </c>
      <c r="D140" s="30">
        <v>2</v>
      </c>
      <c r="E140" s="84">
        <v>160</v>
      </c>
      <c r="F140" s="34">
        <f t="shared" si="0"/>
        <v>320</v>
      </c>
      <c r="G140" s="36" t="s">
        <v>12</v>
      </c>
      <c r="H140" s="15"/>
    </row>
    <row r="141" spans="2:8" x14ac:dyDescent="0.25">
      <c r="B141" s="13">
        <v>2</v>
      </c>
      <c r="C141" s="56" t="s">
        <v>16</v>
      </c>
      <c r="D141" s="30">
        <v>1</v>
      </c>
      <c r="E141" s="64">
        <v>1200</v>
      </c>
      <c r="F141" s="34">
        <f t="shared" si="0"/>
        <v>1200</v>
      </c>
      <c r="G141" s="77" t="s">
        <v>12</v>
      </c>
      <c r="H141" s="15"/>
    </row>
    <row r="142" spans="2:8" ht="15.75" thickBot="1" x14ac:dyDescent="0.3">
      <c r="B142" s="16"/>
      <c r="C142" s="35"/>
      <c r="D142" s="35"/>
      <c r="E142" s="63" t="s">
        <v>17</v>
      </c>
      <c r="F142" s="62">
        <f>SUM(F140:F141)</f>
        <v>1520</v>
      </c>
      <c r="G142" s="37"/>
      <c r="H142" s="19"/>
    </row>
    <row r="143" spans="2:8" x14ac:dyDescent="0.25">
      <c r="B143" s="59">
        <v>20</v>
      </c>
      <c r="C143" s="97" t="s">
        <v>49</v>
      </c>
      <c r="D143" s="97"/>
      <c r="E143" s="97"/>
      <c r="F143" s="98"/>
      <c r="G143" s="41"/>
      <c r="H143" s="40"/>
    </row>
    <row r="144" spans="2:8" x14ac:dyDescent="0.25">
      <c r="B144" s="13">
        <v>1</v>
      </c>
      <c r="C144" s="56" t="s">
        <v>11</v>
      </c>
      <c r="D144" s="30">
        <v>1</v>
      </c>
      <c r="E144" s="84">
        <v>305</v>
      </c>
      <c r="F144" s="34">
        <f t="shared" si="0"/>
        <v>305</v>
      </c>
      <c r="G144" s="36" t="s">
        <v>12</v>
      </c>
      <c r="H144" s="15"/>
    </row>
    <row r="145" spans="2:8" x14ac:dyDescent="0.25">
      <c r="B145" s="13">
        <v>2</v>
      </c>
      <c r="C145" s="56" t="s">
        <v>28</v>
      </c>
      <c r="D145" s="30">
        <v>3</v>
      </c>
      <c r="E145" s="84">
        <v>160</v>
      </c>
      <c r="F145" s="34">
        <f t="shared" si="0"/>
        <v>480</v>
      </c>
      <c r="G145" s="36" t="s">
        <v>12</v>
      </c>
      <c r="H145" s="15"/>
    </row>
    <row r="146" spans="2:8" x14ac:dyDescent="0.25">
      <c r="B146" s="13">
        <v>3</v>
      </c>
      <c r="C146" s="56" t="s">
        <v>30</v>
      </c>
      <c r="D146" s="30">
        <v>3</v>
      </c>
      <c r="E146" s="84">
        <v>380</v>
      </c>
      <c r="F146" s="34">
        <f t="shared" si="0"/>
        <v>1140</v>
      </c>
      <c r="G146" s="36" t="s">
        <v>12</v>
      </c>
      <c r="H146" s="15"/>
    </row>
    <row r="147" spans="2:8" x14ac:dyDescent="0.25">
      <c r="B147" s="13">
        <v>4</v>
      </c>
      <c r="C147" s="56" t="s">
        <v>14</v>
      </c>
      <c r="D147" s="30">
        <v>1</v>
      </c>
      <c r="E147" s="84">
        <v>480</v>
      </c>
      <c r="F147" s="34">
        <f t="shared" si="0"/>
        <v>480</v>
      </c>
      <c r="G147" s="36" t="s">
        <v>12</v>
      </c>
      <c r="H147" s="15"/>
    </row>
    <row r="148" spans="2:8" x14ac:dyDescent="0.25">
      <c r="B148" s="13">
        <v>5</v>
      </c>
      <c r="C148" s="56" t="s">
        <v>16</v>
      </c>
      <c r="D148" s="30">
        <v>1</v>
      </c>
      <c r="E148" s="64">
        <v>1200</v>
      </c>
      <c r="F148" s="34">
        <f t="shared" si="0"/>
        <v>1200</v>
      </c>
      <c r="G148" s="36" t="s">
        <v>12</v>
      </c>
      <c r="H148" s="15"/>
    </row>
    <row r="149" spans="2:8" x14ac:dyDescent="0.25">
      <c r="B149" s="13">
        <v>6</v>
      </c>
      <c r="C149" s="56" t="s">
        <v>15</v>
      </c>
      <c r="D149" s="30">
        <v>1</v>
      </c>
      <c r="E149" s="84">
        <v>242</v>
      </c>
      <c r="F149" s="34">
        <f t="shared" si="0"/>
        <v>242</v>
      </c>
      <c r="G149" s="36" t="s">
        <v>12</v>
      </c>
      <c r="H149" s="15"/>
    </row>
    <row r="150" spans="2:8" ht="15.75" thickBot="1" x14ac:dyDescent="0.3">
      <c r="B150" s="16"/>
      <c r="C150" s="35"/>
      <c r="D150" s="35"/>
      <c r="E150" s="63" t="s">
        <v>17</v>
      </c>
      <c r="F150" s="62">
        <f>SUM(F144:F149)</f>
        <v>3847</v>
      </c>
      <c r="G150" s="37"/>
      <c r="H150" s="19"/>
    </row>
    <row r="151" spans="2:8" x14ac:dyDescent="0.25">
      <c r="B151" s="59">
        <v>21</v>
      </c>
      <c r="C151" s="97" t="s">
        <v>50</v>
      </c>
      <c r="D151" s="97"/>
      <c r="E151" s="97"/>
      <c r="F151" s="98"/>
      <c r="G151" s="41"/>
      <c r="H151" s="40"/>
    </row>
    <row r="152" spans="2:8" x14ac:dyDescent="0.25">
      <c r="B152" s="13">
        <v>1</v>
      </c>
      <c r="C152" s="56" t="s">
        <v>11</v>
      </c>
      <c r="D152" s="30">
        <v>2</v>
      </c>
      <c r="E152" s="84">
        <v>305</v>
      </c>
      <c r="F152" s="34">
        <f t="shared" si="0"/>
        <v>610</v>
      </c>
      <c r="G152" s="36" t="s">
        <v>12</v>
      </c>
      <c r="H152" s="15"/>
    </row>
    <row r="153" spans="2:8" x14ac:dyDescent="0.25">
      <c r="B153" s="13">
        <v>2</v>
      </c>
      <c r="C153" s="72" t="s">
        <v>28</v>
      </c>
      <c r="D153" s="30">
        <v>2</v>
      </c>
      <c r="E153" s="84">
        <v>160</v>
      </c>
      <c r="F153" s="34">
        <f t="shared" si="0"/>
        <v>320</v>
      </c>
      <c r="G153" s="77" t="s">
        <v>12</v>
      </c>
      <c r="H153" s="15"/>
    </row>
    <row r="154" spans="2:8" x14ac:dyDescent="0.25">
      <c r="B154" s="13">
        <v>3</v>
      </c>
      <c r="C154" s="56" t="s">
        <v>30</v>
      </c>
      <c r="D154" s="30">
        <v>2</v>
      </c>
      <c r="E154" s="84">
        <v>380</v>
      </c>
      <c r="F154" s="34">
        <f t="shared" si="0"/>
        <v>760</v>
      </c>
      <c r="G154" s="36" t="s">
        <v>12</v>
      </c>
      <c r="H154" s="15"/>
    </row>
    <row r="155" spans="2:8" x14ac:dyDescent="0.25">
      <c r="B155" s="13">
        <v>4</v>
      </c>
      <c r="C155" s="56" t="s">
        <v>31</v>
      </c>
      <c r="D155" s="30">
        <v>1</v>
      </c>
      <c r="E155" s="84">
        <v>235</v>
      </c>
      <c r="F155" s="34">
        <f t="shared" si="0"/>
        <v>235</v>
      </c>
      <c r="G155" s="36" t="s">
        <v>12</v>
      </c>
      <c r="H155" s="15"/>
    </row>
    <row r="156" spans="2:8" x14ac:dyDescent="0.25">
      <c r="B156" s="13">
        <v>5</v>
      </c>
      <c r="C156" s="56" t="s">
        <v>15</v>
      </c>
      <c r="D156" s="30">
        <v>1</v>
      </c>
      <c r="E156" s="84">
        <v>242</v>
      </c>
      <c r="F156" s="34">
        <f t="shared" si="0"/>
        <v>242</v>
      </c>
      <c r="G156" s="36" t="s">
        <v>12</v>
      </c>
      <c r="H156" s="15"/>
    </row>
    <row r="157" spans="2:8" ht="15.75" thickBot="1" x14ac:dyDescent="0.3">
      <c r="B157" s="16"/>
      <c r="C157" s="35"/>
      <c r="D157" s="35"/>
      <c r="E157" s="63" t="s">
        <v>17</v>
      </c>
      <c r="F157" s="62">
        <f>SUM(F152:F156)</f>
        <v>2167</v>
      </c>
      <c r="G157" s="37"/>
      <c r="H157" s="19"/>
    </row>
    <row r="158" spans="2:8" x14ac:dyDescent="0.25">
      <c r="B158" s="59">
        <v>22</v>
      </c>
      <c r="C158" s="97" t="s">
        <v>51</v>
      </c>
      <c r="D158" s="97"/>
      <c r="E158" s="97"/>
      <c r="F158" s="98"/>
      <c r="G158" s="41"/>
      <c r="H158" s="40"/>
    </row>
    <row r="159" spans="2:8" x14ac:dyDescent="0.25">
      <c r="B159" s="13">
        <v>1</v>
      </c>
      <c r="C159" s="46" t="s">
        <v>11</v>
      </c>
      <c r="D159" s="30">
        <v>1</v>
      </c>
      <c r="E159" s="84">
        <v>305</v>
      </c>
      <c r="F159" s="34">
        <f t="shared" si="0"/>
        <v>305</v>
      </c>
      <c r="G159" s="36" t="s">
        <v>12</v>
      </c>
      <c r="H159" s="15"/>
    </row>
    <row r="160" spans="2:8" x14ac:dyDescent="0.25">
      <c r="B160" s="13">
        <v>2</v>
      </c>
      <c r="C160" s="65" t="s">
        <v>29</v>
      </c>
      <c r="D160" s="69">
        <v>1</v>
      </c>
      <c r="E160" s="84">
        <v>195</v>
      </c>
      <c r="F160" s="34">
        <f t="shared" ref="F160:F164" si="1">SUM(D160*E160)</f>
        <v>195</v>
      </c>
      <c r="G160" s="36" t="s">
        <v>12</v>
      </c>
      <c r="H160" s="66"/>
    </row>
    <row r="161" spans="2:8" x14ac:dyDescent="0.25">
      <c r="B161" s="13">
        <v>3</v>
      </c>
      <c r="C161" s="65" t="s">
        <v>31</v>
      </c>
      <c r="D161" s="69">
        <v>1</v>
      </c>
      <c r="E161" s="84">
        <v>235</v>
      </c>
      <c r="F161" s="34">
        <f t="shared" si="1"/>
        <v>235</v>
      </c>
      <c r="G161" s="36" t="s">
        <v>12</v>
      </c>
      <c r="H161" s="66"/>
    </row>
    <row r="162" spans="2:8" x14ac:dyDescent="0.25">
      <c r="B162" s="13">
        <v>4</v>
      </c>
      <c r="C162" s="65" t="s">
        <v>14</v>
      </c>
      <c r="D162" s="69">
        <v>1</v>
      </c>
      <c r="E162" s="84">
        <v>480</v>
      </c>
      <c r="F162" s="34">
        <f t="shared" si="1"/>
        <v>480</v>
      </c>
      <c r="G162" s="36" t="s">
        <v>12</v>
      </c>
      <c r="H162" s="66"/>
    </row>
    <row r="163" spans="2:8" x14ac:dyDescent="0.25">
      <c r="B163" s="13">
        <v>5</v>
      </c>
      <c r="C163" s="65" t="s">
        <v>38</v>
      </c>
      <c r="D163" s="69">
        <v>1</v>
      </c>
      <c r="E163" s="84">
        <v>340</v>
      </c>
      <c r="F163" s="34">
        <f t="shared" si="1"/>
        <v>340</v>
      </c>
      <c r="G163" s="36" t="s">
        <v>12</v>
      </c>
      <c r="H163" s="66"/>
    </row>
    <row r="164" spans="2:8" x14ac:dyDescent="0.25">
      <c r="B164" s="13">
        <v>6</v>
      </c>
      <c r="C164" s="65" t="s">
        <v>16</v>
      </c>
      <c r="D164" s="69">
        <v>1</v>
      </c>
      <c r="E164" s="64">
        <v>1200</v>
      </c>
      <c r="F164" s="34">
        <f t="shared" si="1"/>
        <v>1200</v>
      </c>
      <c r="G164" s="36" t="s">
        <v>12</v>
      </c>
      <c r="H164" s="66"/>
    </row>
    <row r="165" spans="2:8" ht="15.75" thickBot="1" x14ac:dyDescent="0.3">
      <c r="B165" s="16"/>
      <c r="C165" s="68"/>
      <c r="D165" s="18"/>
      <c r="E165" s="63" t="s">
        <v>17</v>
      </c>
      <c r="F165" s="62">
        <f>SUM(F159:F164)</f>
        <v>2755</v>
      </c>
      <c r="G165" s="37"/>
      <c r="H165" s="19"/>
    </row>
    <row r="166" spans="2:8" x14ac:dyDescent="0.25">
      <c r="B166" s="92" t="s">
        <v>52</v>
      </c>
      <c r="C166" s="93"/>
      <c r="D166" s="93"/>
      <c r="E166" s="94"/>
      <c r="F166" s="67">
        <f>F13+F16+F22+F27+F165+F157+F150+F142+F138+F131+F124+F118+F110+F105+F93+F86+F81+F75+F63+F52+F43+F34</f>
        <v>138215</v>
      </c>
      <c r="G166" s="20"/>
      <c r="H166" s="20"/>
    </row>
    <row r="167" spans="2:8" x14ac:dyDescent="0.25">
      <c r="B167" s="106" t="s">
        <v>53</v>
      </c>
      <c r="C167" s="107"/>
      <c r="D167" s="107"/>
      <c r="E167" s="108"/>
      <c r="F167" s="21">
        <v>12400</v>
      </c>
      <c r="G167" s="23"/>
      <c r="H167" s="23"/>
    </row>
    <row r="168" spans="2:8" x14ac:dyDescent="0.25">
      <c r="B168" s="95" t="s">
        <v>54</v>
      </c>
      <c r="C168" s="96"/>
      <c r="D168" s="96"/>
      <c r="E168" s="96"/>
      <c r="F168" s="22">
        <f>F166+F167</f>
        <v>150615</v>
      </c>
      <c r="G168" s="23"/>
      <c r="H168" s="23"/>
    </row>
    <row r="169" spans="2:8" x14ac:dyDescent="0.25">
      <c r="B169" s="86" t="s">
        <v>55</v>
      </c>
      <c r="C169" s="87"/>
      <c r="D169" s="87"/>
      <c r="E169" s="24">
        <v>0.24</v>
      </c>
      <c r="F169" s="21">
        <f>F168*E169</f>
        <v>36147.599999999999</v>
      </c>
      <c r="G169" s="20"/>
      <c r="H169" s="20"/>
    </row>
    <row r="170" spans="2:8" ht="15.75" thickBot="1" x14ac:dyDescent="0.3">
      <c r="B170" s="88" t="s">
        <v>56</v>
      </c>
      <c r="C170" s="89"/>
      <c r="D170" s="89"/>
      <c r="E170" s="90"/>
      <c r="F170" s="25">
        <f>F168+F169</f>
        <v>186762.6</v>
      </c>
      <c r="G170" s="20"/>
      <c r="H170" s="20"/>
    </row>
    <row r="171" spans="2:8" x14ac:dyDescent="0.25">
      <c r="C171" s="26"/>
    </row>
    <row r="202" spans="10:10" x14ac:dyDescent="0.25">
      <c r="J202" s="27"/>
    </row>
  </sheetData>
  <mergeCells count="28">
    <mergeCell ref="C111:F111"/>
    <mergeCell ref="C119:F119"/>
    <mergeCell ref="C125:F125"/>
    <mergeCell ref="B167:E167"/>
    <mergeCell ref="C132:F132"/>
    <mergeCell ref="C139:F139"/>
    <mergeCell ref="C143:F143"/>
    <mergeCell ref="C151:F151"/>
    <mergeCell ref="C158:F158"/>
    <mergeCell ref="C76:F76"/>
    <mergeCell ref="C82:F82"/>
    <mergeCell ref="C87:F87"/>
    <mergeCell ref="C94:F94"/>
    <mergeCell ref="C106:F106"/>
    <mergeCell ref="B169:D169"/>
    <mergeCell ref="B170:E170"/>
    <mergeCell ref="C4:G4"/>
    <mergeCell ref="B166:E166"/>
    <mergeCell ref="B168:E168"/>
    <mergeCell ref="C7:F7"/>
    <mergeCell ref="C14:F14"/>
    <mergeCell ref="C17:F17"/>
    <mergeCell ref="C23:F23"/>
    <mergeCell ref="C28:F28"/>
    <mergeCell ref="C35:F35"/>
    <mergeCell ref="C44:F44"/>
    <mergeCell ref="C53:F53"/>
    <mergeCell ref="C64:F6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d65e48b5-f38d-431e-9b4f-47403bf4583f" xsi:nil="true"/>
    <lcf76f155ced4ddcb4097134ff3c332f xmlns="a4634551-c501-4e5e-ac96-dde1e0c9b252">
      <Terms xmlns="http://schemas.microsoft.com/office/infopath/2007/PartnerControls"/>
    </lcf76f155ced4ddcb4097134ff3c332f>
    <_dlc_DocId xmlns="d65e48b5-f38d-431e-9b4f-47403bf4583f">5F25KTUSNP4X-205032580-183383</_dlc_DocId>
    <_dlc_DocIdUrl xmlns="d65e48b5-f38d-431e-9b4f-47403bf4583f">
      <Url>https://rkas.sharepoint.com/Kliendisuhted/_layouts/15/DocIdRedir.aspx?ID=5F25KTUSNP4X-205032580-183383</Url>
      <Description>5F25KTUSNP4X-205032580-183383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17" ma:contentTypeDescription="Create a new document." ma:contentTypeScope="" ma:versionID="7475a679c3df5d8efdc6468b895a636c">
  <xsd:schema xmlns:xsd="http://www.w3.org/2001/XMLSchema" xmlns:xs="http://www.w3.org/2001/XMLSchema" xmlns:p="http://schemas.microsoft.com/office/2006/metadata/properties" xmlns:ns2="a4634551-c501-4e5e-ac96-dde1e0c9b252" xmlns:ns3="4295b89e-2911-42f0-a767-8ca596d6842f" xmlns:ns4="d65e48b5-f38d-431e-9b4f-47403bf4583f" targetNamespace="http://schemas.microsoft.com/office/2006/metadata/properties" ma:root="true" ma:fieldsID="593141ef508cbc6cbb1be2ee25919961" ns2:_="" ns3:_="" ns4:_="">
    <xsd:import namespace="a4634551-c501-4e5e-ac96-dde1e0c9b252"/>
    <xsd:import namespace="4295b89e-2911-42f0-a767-8ca596d6842f"/>
    <xsd:import namespace="d65e48b5-f38d-431e-9b4f-47403bf458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152c253-cc97-469a-b060-6a654a5fa3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5e48b5-f38d-431e-9b4f-47403bf4583f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9f0a335-b720-4e26-a4a7-a217cccbf65c}" ma:internalName="TaxCatchAll" ma:showField="CatchAllData" ma:web="d65e48b5-f38d-431e-9b4f-47403bf458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EB4FCB1-C731-4AAD-B447-C7C6BAD8B3C7}">
  <ds:schemaRefs>
    <ds:schemaRef ds:uri="http://schemas.microsoft.com/office/2006/metadata/properties"/>
    <ds:schemaRef ds:uri="d65e48b5-f38d-431e-9b4f-47403bf4583f"/>
    <ds:schemaRef ds:uri="a4634551-c501-4e5e-ac96-dde1e0c9b252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66C36C2-39AE-4DB6-A1F2-B6D2E25D0A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d65e48b5-f38d-431e-9b4f-47403bf458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5C0997-8AA0-48EB-964E-C4DDC86DF3E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81DB35A-1E03-4A82-96C2-27F3FBC9737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Sisustuse loetelu</vt:lpstr>
    </vt:vector>
  </TitlesOfParts>
  <Manager/>
  <Company>Riigi Kinnisvara AS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Lisa 6.2_Lisa 1_Tööde loetelu ja eeldatav maksumus</dc:title>
  <dc:subject/>
  <dc:creator>Kaido Palmar</dc:creator>
  <cp:keywords/>
  <dc:description/>
  <cp:lastModifiedBy>Kristin Tamm</cp:lastModifiedBy>
  <cp:revision/>
  <dcterms:created xsi:type="dcterms:W3CDTF">2016-11-01T06:43:12Z</dcterms:created>
  <dcterms:modified xsi:type="dcterms:W3CDTF">2026-04-24T08:40:48Z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MediaServiceImageTags">
    <vt:lpwstr/>
  </property>
  <property fmtid="{D5CDD505-2E9C-101B-9397-08002B2CF9AE}" pid="10" name="_dlc_DocIdItemGuid">
    <vt:lpwstr>e1173722-d4dc-4419-b639-547b4f5a7bc5</vt:lpwstr>
  </property>
</Properties>
</file>